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1 " sheetId="1" r:id="rId1"/>
  </sheets>
  <definedNames>
    <definedName name="_xlnm.Print_Titles" localSheetId="0">'Лист1 '!$6:$6</definedName>
    <definedName name="_xlnm.Print_Area" localSheetId="0">'Лист1 '!$A$1:$S$221</definedName>
  </definedNames>
  <calcPr fullCalcOnLoad="1"/>
</workbook>
</file>

<file path=xl/sharedStrings.xml><?xml version="1.0" encoding="utf-8"?>
<sst xmlns="http://schemas.openxmlformats.org/spreadsheetml/2006/main" count="682" uniqueCount="488">
  <si>
    <t>№ п/п</t>
  </si>
  <si>
    <t>1</t>
  </si>
  <si>
    <t>2</t>
  </si>
  <si>
    <t>ГБУЗ ЛО "БОКСИТОГОРСКАЯ МБ"</t>
  </si>
  <si>
    <t>ГБУЗ ЛО "ВСЕВОЛОЖСКАЯ КМБ"</t>
  </si>
  <si>
    <t>ГБУЗ ЛО "КИНГИСЕППСКАЯ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</si>
  <si>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</si>
  <si>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</si>
  <si>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</si>
  <si>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</si>
  <si>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Код МО в едином реестре ОМС</t>
  </si>
  <si>
    <t>Краткое наименование медицинской организации (МО)</t>
  </si>
  <si>
    <t>Краткое наименование структурного подразделения</t>
  </si>
  <si>
    <t>ФАП</t>
  </si>
  <si>
    <t>ФП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</si>
  <si>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</si>
  <si>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</si>
  <si>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</si>
  <si>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</si>
  <si>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</si>
  <si>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</si>
  <si>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</si>
  <si>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</si>
  <si>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ФАП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</si>
  <si>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</si>
  <si>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</si>
  <si>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</si>
  <si>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</si>
  <si>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</si>
  <si>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</si>
  <si>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</si>
  <si>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</si>
  <si>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</si>
  <si>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</t>
  </si>
  <si>
    <t>Фельдшерский, фельдшерско- акушерский пункт,
 обслуживающий до 100 жителей</t>
  </si>
  <si>
    <t>Всего</t>
  </si>
  <si>
    <t>Фельдшерский, фельдшерско-акушерский пункт, обслуживающий от 900 до 1500 жителей</t>
  </si>
  <si>
    <t>Фельдшерский, фельдшерско-акушерский пункт, обслуживающий от 100 до 899 жителей</t>
  </si>
  <si>
    <t>Итого на ФП/ФАП по ГБУЗ ЛО "ВОЛХОВСКАЯ МБ"</t>
  </si>
  <si>
    <t>Итого на ФП/ФАП по ГБУЗ ЛО "БОКСИТОГОРСКАЯ МБ"</t>
  </si>
  <si>
    <t>Итого на ФП/ФАП по ГБУЗ ЛО "ВОЛОСОВСКАЯ МБ"</t>
  </si>
  <si>
    <t>Итого на ФП/ФАП по ГБУЗ ЛО "ВСЕВОЛОЖСКАЯ КМБ"</t>
  </si>
  <si>
    <t>Итого на ФП/ФАП по ГБУЗ ЛО "ТОКСОВСКАЯ МБ"</t>
  </si>
  <si>
    <t>Итого на ФП/ФАП по ГБУЗ ЛО "ПРИМОРСКАЯ РБ"</t>
  </si>
  <si>
    <t>Итого на ФП/ФАП по ГБУЗ ЛО "ГАТЧИНСКАЯ КМБ"</t>
  </si>
  <si>
    <t>Итого на ФП/ФАП по ГБУЗ ЛО "КИНГИСЕППСКАЯ МБ"</t>
  </si>
  <si>
    <t>Итого на ФП/ФАП по ГБУЗ ЛО "КИРИШСКАЯ КМБ"</t>
  </si>
  <si>
    <t>Итого на ФП/ФАП по ГБУЗ ЛО "КИРОВСКАЯ МБ"</t>
  </si>
  <si>
    <t>Итого на ФП/ФАП по ГБУЗ ЛО "ЛОДЕЙНОПОЛЬСКАЯ МБ"</t>
  </si>
  <si>
    <t>Итого на ФП/ФАП по ГБУЗ ЛО "ЛОМОНОСОВСКАЯ МБ"</t>
  </si>
  <si>
    <t>Итого на ФП/ФАП по ГБУЗ ЛО "ЛУЖСКАЯ МБ"</t>
  </si>
  <si>
    <t>Итого на ФП/ФАП по ГБУЗ ЛО "ПОДПОРОЖСКАЯ МБ"</t>
  </si>
  <si>
    <t>Итого на ФП/ФАП по ГБУЗ ЛО "РОЩИНСКАЯ МБ"</t>
  </si>
  <si>
    <t>Итого на ФП/ФАП по ГБУЗ ЛО "СЛАНЦЕВСКАЯ МБ""</t>
  </si>
  <si>
    <t>Итого на ФП/ФАП по ГБУЗ ЛО "ТИХВИНСКАЯ МБ"</t>
  </si>
  <si>
    <t>Итого на ФП/ФАП по ГБУЗ ЛО "ТОСНЕНСКАЯ КМБ"</t>
  </si>
  <si>
    <t>Итого на ФП/ФАП по ГБУЗ ЛО "ПРИОЗЕРСКАЯ МБ"</t>
  </si>
  <si>
    <t>Итого на ФП/ФАП по ГБУЗ ЛО "ВЫБОРГСКАЯ МБ"</t>
  </si>
  <si>
    <t>в том числе соответству-ющих приказу МЗ РФ</t>
  </si>
  <si>
    <t>ГБУЗ ЛО
"ВОЛХОВСКАЯ МБ"</t>
  </si>
  <si>
    <t>ГБУЗ ЛО
"ВОЛОСОВСКАЯ МБ"</t>
  </si>
  <si>
    <t>ГБУЗ ЛО
"ТОКСОВСКАЯ МБ"</t>
  </si>
  <si>
    <t>ГБУЗ ЛО
"ГАТЧИНСКАЯ КМБ"</t>
  </si>
  <si>
    <t>ГБУЗ ЛО
"КИРИШСКАЯ КМБ"</t>
  </si>
  <si>
    <t>ГБУЗ ЛО
"КИРОВСКАЯ МБ"</t>
  </si>
  <si>
    <t>ГБУЗ ЛО
"РОЩИНСКАЯ МБ"</t>
  </si>
  <si>
    <t>ГБУЗ ЛО
"СЛАНЦЕВСКАЯ МБ"</t>
  </si>
  <si>
    <t>ГБУЗ ЛО
"ТИХВИНСКАЯ МБ"</t>
  </si>
  <si>
    <t>ГБУЗ ЛО
"ТОСНЕНСКАЯ КМБ"</t>
  </si>
  <si>
    <t>ГБУЗ ЛО
"ПРИОЗЕРСКАЯ МБ"</t>
  </si>
  <si>
    <t>ГБУЗ ЛО
"ВЫБОРГСКАЯ МБ"</t>
  </si>
  <si>
    <t>ГБУЗ ЛО
"ПРИМОРСКАЯ РБ"</t>
  </si>
  <si>
    <t>Фельдшерский, фельдшерско-акушерский пункт, обслуживающий от 1500 до 2000 жителей</t>
  </si>
  <si>
    <t>Ежемесячный базовый норматив финансовых затрат на  финансовое обеспечение
(в рублях)</t>
  </si>
  <si>
    <t>Всего ФП/ФАП по Ленинградской области</t>
  </si>
  <si>
    <t>Базовый норматив (тыс.руб.)</t>
  </si>
  <si>
    <t>Коэффициент специфики оказания медицинской помощи, применяемый к базовому нормативу финансовых затрат*</t>
  </si>
  <si>
    <t>Годовой размер средств по базовому нормативу финансовых затрат,
(в рублях)</t>
  </si>
  <si>
    <t>Годовой размер средств по базовому нормативу финансовых затрат, с учетом коэффициента специфики
(в рублях)</t>
  </si>
  <si>
    <t>* Коэффициент специфики оказания медицинской помощи, применяемый к базовому нормативу финансовых затрат, учитывает критерий соответствия требованиям, установленным Положением об организации оказания первичной медико-санитарной помощи взрослому населению (далее - Положение), и составляет:</t>
  </si>
  <si>
    <t>187440, Ленинградская область, Волховский район, д. Вындин Остров, Вындиностровское сельское поселение, ул.Центральная, д.18, пом. первого этажа</t>
  </si>
  <si>
    <t>187450, Ленинградская область, Волховский район, Иссадское сельское поселение, п. Немятово-2, ул. Петровская, д.26, пом.1</t>
  </si>
  <si>
    <t>187450, Ленинградская область, Волховский район, д. Иссад, ул. Лесная, д.1</t>
  </si>
  <si>
    <t>187423, Ленинградская область, Волховский район, д. Потанино, Потанинское сельское поселение,  д.12А</t>
  </si>
  <si>
    <t>187435, Ленинградская область, Волховский район, д. Хвалово, Хваловское сельское поселение, д. Хвалово, д.1, пом. №№1-10 в пом. 2 второго этажа</t>
  </si>
  <si>
    <t>187422, Ленинградская область, Волховский район, Селивановское сельское поселение, п. Селиваново, ул. Первомайская, строение 10, пом.№№1-15 в пом. 3</t>
  </si>
  <si>
    <t>187432, Ленинградская область, Волховский район, п. Аврово, Сясьстройское городское поселение, пос. Аврово, ул. Набережная, д.14</t>
  </si>
  <si>
    <t>187462, Ленинградская область, Волховский район, Пашское сельское поселение, п. Рыбежно, ул. Рейдовая, д.30</t>
  </si>
  <si>
    <t>187469, Ленинградская область, Волховский район, п. Свирица, ул. Новая Свирица, д.39А</t>
  </si>
  <si>
    <t>187643, Ленинградская область, Бокситогорский район, д. Мозолево-1, Борское сельское поселение,  д. 10, кв. 31. Мозолевский фельдшерско-акушерский пункт</t>
  </si>
  <si>
    <t>187613, Ленинградская область, Бокситогорский район, дер. Большой Двор, д. 36, пом. 1-9 на 1 этаже</t>
  </si>
  <si>
    <t>187625, Ленинградская область, Бокситогорский район, с. Радогощь, дер. Радогощь, дом 9, пом. 29</t>
  </si>
  <si>
    <t>187683, Ленинградская область, Бокситогорский район, д. Анисимово, дер. Анисимово, д. 12, пом. 37-47 на 1 этаже</t>
  </si>
  <si>
    <t>187681, Ленинградская область, Бокситогорский район, п. Совхозный, дом 11, пом. №№ 13-16 на 1 этаже. Совхозный фельдшерско-акушерский пункт</t>
  </si>
  <si>
    <t>187637, Ленинградская область, Бокситогорский район, д. Климово, дом 42</t>
  </si>
  <si>
    <t>187640, Ленинградская область, Бокситогорский муниципальный район, ул. Советская 1а, лит. А, пом. 1-19 на 1 этаже</t>
  </si>
  <si>
    <t>187633, Ленинградская область, Бокситогорский район, с. Сомино, ул.Ярославская, д.55А</t>
  </si>
  <si>
    <t>188411, Ленинградская область, Волосовский район, дер. Курковицы,  помещения фельдшерско-акушерского пункта № 1-18 на первом этаже</t>
  </si>
  <si>
    <t>188446, Ленинградская область, Волосовский район, Каложицкое сельское поселение, д. Ущевицы, д. б/н, здание фельдшерско-акушерского пункта</t>
  </si>
  <si>
    <t>188417, Ленинградская область, Волосовский район, пос. Сумино, здание фельдшерско-акушерского пункта, помещения первого этажа</t>
  </si>
  <si>
    <t>188415, Ленинградская область, Волосовский район, д. Извара, д. Реполка, ул. Большая, здание 27а</t>
  </si>
  <si>
    <t>188681, Ленинградская область, Всеволожский район, д. Хаппо-Ое, дом 7, кв. 19. Фельдшерско-акушерский пункт п. Новая Пустошь</t>
  </si>
  <si>
    <t>188680, Ленинградская область, Всеволожский муниципальный район, п. Углово, стр.41. Фельдшерско-акушерский пункт п.Углово</t>
  </si>
  <si>
    <t>188672, Ленинградская область, Всеволожский муниципальный район, д. Борисова Грива, Рахьинское городское поселение, ул.Грибное, дом 15, кв. 6. Фельдшерско-акушерский пункт "Грибное"</t>
  </si>
  <si>
    <t>188674, Ленинградская область, Всеволожский район, Ваганово, в/ч 28036, д. 11, кв.1. Фельдшерско-акушерский пункт в/ч 28036</t>
  </si>
  <si>
    <t>188642, Ленинградская область, Всеволожский район, Каменка, дер. Каменка, д. 28-А</t>
  </si>
  <si>
    <t>188652, Ленинградская область, Всеволожский район, д. Юкки, ул. Советская, д. 3-Б. Фельдшерско-акушерский пункт Юкки</t>
  </si>
  <si>
    <t>188668, Ленинградская область, Всеволожский муниципальный район, Лесколовское сельское поселение, д. Хиттолово, д.50-А. Хиттолово ФАП</t>
  </si>
  <si>
    <t>188656, Ленинградская область, Всеволожский район, п. Лесное, д.б/н. ФАП Лесное</t>
  </si>
  <si>
    <t>188661, Ленинградская область, Всеволожский район, Муринское сельское поселение, д. Лаврики, д. 40-З, пом. №№1-19 первого этажа. Фельдшерско-акушерский пункт Лаврики</t>
  </si>
  <si>
    <t>188664, Ленинградская область, Всеволожский район, п. Лехтуси, военный городок № 61 (ФАП)</t>
  </si>
  <si>
    <t>188696, Ленинградская область, Всеволожский район, д. Ненимяки, д. 76, кв.11, помещение первого этажа. Фельдшерско-акушерский пункт Ненимяки</t>
  </si>
  <si>
    <t>188911, Ленинградская область, Выборгский район, Приморское городское поселение, п. Ермилово, ул.Физкультурная, уч.№8а, дом б/н</t>
  </si>
  <si>
    <t>188357, Ленинградская область, Гатчинский район, с. Никольское, ул. Меньковская, д.7а, помещения №71-79 на втором этаже</t>
  </si>
  <si>
    <t>188362, Ленинградская область, Гатчинский район, д. Жабино, ул. Поселковая, д. 24, помещения №№ 3-6 на втором этаже, фельдшерский здравпункт</t>
  </si>
  <si>
    <t>188341, Ленинградская область, Гатчинский район, д. Шпаньково, ул. Алексея Рыкунова, дом 39, помещения №№ 51-55 на первом этаже, фельдшерский здравпункт</t>
  </si>
  <si>
    <t>188327, Ленинградская область, Гатчинский район, п. Суйда, ул. Березовая, д. 7а</t>
  </si>
  <si>
    <t>188330, Ленинградская область, Гатчинский район, п. Карташевская, ул.Красная, д.16 помещения №№ 3,4 на первом этаже</t>
  </si>
  <si>
    <t>188330, Ленинградская область, Гатчинский район, п. Прибытково, просп.Средний, д.17а помещения №№ 4,5 на первом этаже</t>
  </si>
  <si>
    <t>188330, Ленинградская область, Гатчинский район, п. Торфяное, д.42а помещения №6-14 на первом этаже</t>
  </si>
  <si>
    <t>188352, Ленинградская область, Гатчинский район, п. Мыза-Ивановка, ул. Шоссейная, д. 2б</t>
  </si>
  <si>
    <t>188330, Ленинградская область, Гатчинский район, д. Черново, д.31</t>
  </si>
  <si>
    <t>188330, Ленинградская область, Гатчинский район, д. Большое Рейзино, д.78 помещения №№ 3-7 на первом этаже</t>
  </si>
  <si>
    <t>188345, Ленинградская область, Гатчинский район, Сусанинское сельское поселение, Семрино, 1-я линия, дом 21. Семринский ФАП</t>
  </si>
  <si>
    <t>188333, Ленинградская область, Гатчинский район, п. Дружноселье, ул. Зеленая, д. 1, Дружносельский фельдшерско-акушерский пункт</t>
  </si>
  <si>
    <t>188378, Ленинградская область, Гатчинский район, п. Дивенский, ул. Ленина, д. 11, лит. А, фельдшерский здравпункт</t>
  </si>
  <si>
    <t>188336, Ленинградская область, Гатчинский район, д. Лампово, ул. Совхозная, д. 10, кв. 76</t>
  </si>
  <si>
    <t>188377, Ленинградская область, Гатчинский район, д. Изора, д. 27а, Лязевский фельдшерско-акушерский пункт</t>
  </si>
  <si>
    <t>188336, Ленинградская область, Гатчинский район, д. Остров, ул. Вокзальная, д. 4а, Островский фельдшерско-акушерский пункт</t>
  </si>
  <si>
    <t>188330, Ленинградская область, Гатчинский район, д. Покровская, д.154</t>
  </si>
  <si>
    <t>188040, Ленинградская область, Гатчинский район, д. Мины, ул.Школьная, д.4б</t>
  </si>
  <si>
    <t>188375, Ленинградская область, Гатчинский муниципальный район, Вырицкое городское поселение, п. Новинка, ул. Железнодорожная, д. 53А</t>
  </si>
  <si>
    <t>188376, Ленинградская область, Гатчинский муниципальный район, п. Чаща, Вырицкое г.п., ул. Центральная, д. 21б</t>
  </si>
  <si>
    <t>188365, Ленинградская область, Гатчинский район, Сусанинское сельское поселение, д. Ковшово, д. 100А</t>
  </si>
  <si>
    <t>188457, Ленинградская область, Кингисеппский район, Опольевское сельское поселение, п. Алексеевка, ул.Заводская, д.4, пом. №№ 1-8  первого этажа. Алексеевский фельдшерско-акушерский пункт</t>
  </si>
  <si>
    <t>188451, Ленинградская область, Кингисеппский район, Большелуцкое сельское поселение, д. Большой Луцк, Большелуцкий фельдшерско-акушерский пункт.</t>
  </si>
  <si>
    <t>188469, Ленинградская область, Кингисеппский район, Опольевское сельское поселение, д. Керстово, д.26, пом. №№1-7 первого этажа Керстовский фельдшерско-акушерский пункт.</t>
  </si>
  <si>
    <t>188460, Ленинградская область, Кингисеппский район, Опольевское сельское поселение, д. Ополье, д.39, лит.А. Опольевский фельдшерско-акушерский пункт</t>
  </si>
  <si>
    <t>188479, Ленинградская область, Кингисеппский муниципальный район, д. Большая Пустомержа, ул. Оболенского, д. 62, помещение 1Н. Пустомержский фельдшерско-акушерский пункт.</t>
  </si>
  <si>
    <t>188462, Ленинградская область, Кингисеппский район, д. Фалилеево, дом б/н, пом.№№115-123 на втором этаже здания торгового центра. Фалилеевский фельдшерско-акушерский пункт</t>
  </si>
  <si>
    <t>188465, Ленинградская область, Кингисеппский район, Нежновское сельское поселение, д. Нежново, д.26а пом. №№1-5. Нежновский фельдшерско-акушерский пункт</t>
  </si>
  <si>
    <t>187105, Ленинградская область, Киришский район, д. Андреево (фельдшерско-акушерский пункт)</t>
  </si>
  <si>
    <t>187133, Ленинградская область, Киришский район, д. Городище (фельдшерско-акушерский пункт)</t>
  </si>
  <si>
    <t>187120, Ленинградская область, Киришский район, д. Горчаково (фельдшерско-акушерский пункт)</t>
  </si>
  <si>
    <t>187134, Ленинградская область, Киришский район, д. Мотохово (фельдшерско-акушерский пункт)</t>
  </si>
  <si>
    <t>187125, Ленинградская область, Киришский район, п. Тихорицы (фельдшерско-акушерский пункт)</t>
  </si>
  <si>
    <t>187322, Ленинградская область, Кировский район, п. Синявино, ул. Победы, дом 5А</t>
  </si>
  <si>
    <t>187307, Ленинградская область, Кировский район, пос. Старая Малукса, ул. Новоселов,д.33,кв.1, фельдшерско-акушерский пункт Березовский.</t>
  </si>
  <si>
    <t>187355, Ленинградская область, Кировский район, дер. Сухое, д. 16, литера А1,а1,фельдшерско-акушерский пункт д. Сухое</t>
  </si>
  <si>
    <t>187350, Ленинградская область, Кировский район, д. Горка, дом 1, пом.9, литера А, фельдшерско-акушерский пункт д. Горка</t>
  </si>
  <si>
    <t>187342, Ленинградская область, Кировский район, п. Молодцово, д.15, фельдшерско-акушерский пункт пос. Молодцово</t>
  </si>
  <si>
    <t>187300, Ленинградская область, Кировский район, д. Горы, ул.Косая, дом 19, фельдшерско-акушерский пункт д.Горы</t>
  </si>
  <si>
    <t>187729, Ленинградская область, Лодейнопольский район, Старая Слобода, д. 42б</t>
  </si>
  <si>
    <t>187700, Ленинградская область, Лодейнопольский район, д. Шамокша, д. 24, помещение №1 на 1 этаже</t>
  </si>
  <si>
    <t>187715, Ленинградская область, Лодейнопольский район, д. Мошкино, Доможировская волость, ул. Лесная, д. 43, помещение №1</t>
  </si>
  <si>
    <t>187726, Ленинградская область, Лодейнопольский район, пгт. Свирьстрой, ул. Подпорожская, д. 1а, помещения 1-го этажа.</t>
  </si>
  <si>
    <t>187735, Ленинградская область, Лодейнопольский район, д. Тервеничи, Тервеническая волость, ул. Народная, д. 6, помещение №7 на 1 этаже</t>
  </si>
  <si>
    <t>187727, Ленинградская область, Лодейнопольский район, п. Янега, Янегское сельское поселение, ул. Комсомольская, 6-а, помещения на 1 этаже</t>
  </si>
  <si>
    <t>187713, Ленинградская область, Лодейнопольский муниципальный район, д. Яровщина, Алеховщинское сельское поселение, дом № 3А, помещения 1-го этажа, Яровщинский ФАП</t>
  </si>
  <si>
    <t>187725, Ленинградская область, Лодейнопольский район, п. Рассвет, Доможировская волость, д. 12</t>
  </si>
  <si>
    <t>188297, Ленинградская область, Лужский район, д. Рель, д.4, кв. 11. Фельдшерско-акушерский пункт</t>
  </si>
  <si>
    <t>188261, Ленинградская область, Лужский район, д. Пехенец, ул. Пионерская, дом №28, кв. 11. Фельдшерско-акушерский пункт</t>
  </si>
  <si>
    <t>188276, Ленинградская область, Лужский район, д. Наволок, 1 комната, 2 комната.Фельдшерско-акушерский пункт</t>
  </si>
  <si>
    <t>188259, Ленинградская область, Лужский район, п. Межозерный, здание Начальной школы - детского сада, комнаты №№ 19-26, 29 на 1 этаже. Межозерный фельдшерско-акушерский пункт.</t>
  </si>
  <si>
    <t>188269, Ленинградская область, Лужский район, п. Красный Маяк, дом №14-в, пом. 11. Фельдшерско-акушерский пункт</t>
  </si>
  <si>
    <t>188266, Ленинградская область, Лужский район, д. Каменка, ул. Школьная, д. 1, комнаты №№ 16-20, 21-28. Фельдшерско-акушерский пункт</t>
  </si>
  <si>
    <t>188282, Ленинградская область, Лужский район, п. Волошово, ул. Школьная, дом 3, помещения 1 этажа. Фельдшерско-акушерский пункт</t>
  </si>
  <si>
    <t>188288, Ленинградская область, Лужский район, п. Володарское, д. 5, кв. 1. Фельдшерско-акушерский пункт</t>
  </si>
  <si>
    <t>188270, Ленинградская область, Лужский район, д. Турово, дом №.1, кв. 1. Фельдшерско-акушерский пункт</t>
  </si>
  <si>
    <t>188277, Ленинградская область, Лужский район, д. Торошковичи, пер.Торговый, д.5, Фельдшерско-акушерский пункт.</t>
  </si>
  <si>
    <t>188222, Ленинградская область, Лужский район, д. Ям-Тесово, здание конторы, лит.А3, ком.№№ 2-10 на 1 этаже, Фельдшерско-акушерский пункт.</t>
  </si>
  <si>
    <t>188210, Ленинградская область, Лужский район, п. Торковичи, ул.Победы, д.4. Фельдшерско-акушерский пункт</t>
  </si>
  <si>
    <t>187751, Ленинградская область, Подпорожский район, Вознесенское ГП, д. Кипрушино, ул. Миронкова, д. 5, лит. А, помещения №№ 1-19</t>
  </si>
  <si>
    <t>187771, Ленинградская область, Подпорожский район, д. Лукинская, Винницкое СП, д. Лукинская, ул. Покровская, д.17, лит. А, 1 этаж, Помещения №№1-6</t>
  </si>
  <si>
    <t>187747, Ленинградская область, Подпорожский район, Вознесенское ГП, д. Гимрека, ул. Петрозаводский тракт, д.10, лит. А, 1 этаж, помещения №№1-7. Фельдшерско-акушерский пункт</t>
  </si>
  <si>
    <t>187754, Ленинградская область, Подпорожский район, д. Родионово, Вознесенское ГП, д.Родионово, ул. Георгиевская, д.18, лит.А, 1 этаж, помещения №№1-8. Фельдшерско-акушерский пункт</t>
  </si>
  <si>
    <t>187773, Ленинградская область, Подпорожский район, Винницкое сельское поселение, п. Курба, ул.Боровая, д.8"А"</t>
  </si>
  <si>
    <t>187762, Ленинградская область, Подпорожский муниципальный район, д. Ярославичи, ул. Школьная, д.1а. Фельдшерско-акушерский пункт</t>
  </si>
  <si>
    <t>187790, Ленинградская область, Подпорожский район, п. Токари, ул.Исакова, д.20а. Фельдшерско-акушерский пункт</t>
  </si>
  <si>
    <t>187758, Ленинградская область, Подпорожский район, Вознесенское ГП, д. Красный Бор, ул.Школьная, д.15, пом. № 1-6, 24-26 в пом. № 1 на первом этаже</t>
  </si>
  <si>
    <t>188861, Ленинградская область, Выборгский район, пос. Кирпичное  ул. Юбилейная, строение № 3</t>
  </si>
  <si>
    <t>188860, Ленинградская область, Выборгский район, пос. Кирилловское, ул. Советская, д. 38, лит. А, пом. 1</t>
  </si>
  <si>
    <t>188855, Ленинградская область, Выборгский район, пос. Ленинское, д. б/н, пом. 1-8 на 1 этаже</t>
  </si>
  <si>
    <t>188855, Ленинградская область, Выборгский район, п. Песочное, д. б/н, лит. А, пом. 1-8  на 1 этаже</t>
  </si>
  <si>
    <t>188832, Ленинградская область, Выборгский район, п. Коробицыно, МО «Красносельское сельское поселение»,  ул.Сиреневая, д.2</t>
  </si>
  <si>
    <t>188855, Ленинградская область, Выборгский район, МО "Рощинское  городское поселение", пос. Цвелодубово, ул. Центральная, д. 36, пом. 1-11</t>
  </si>
  <si>
    <t>188846, Ленинградская область, Выборгский район, Рощино, пос. Приветнинское-1, строение 107, лит. А, пом. 1-10 на 2 этаже</t>
  </si>
  <si>
    <t>188845, Ленинградская область, Рощино, Выборгский муниципальный район, Полянское сельское поселение, пос. Приветинское, ул. Центральная, д.25а</t>
  </si>
  <si>
    <t>188851, Ленинградская область, Выборгский район, пос. Пушное, ул. Школьная, д.10-а, лит. А, пом. 23-30, 36- 38 на 2 этаже</t>
  </si>
  <si>
    <t>188821, Ленинградская область, Выборгский район, п. Горьковское, МО «Полянское сельское поселение», ул. Центральная, д.28, ч.п. 1-13 в пом. 1</t>
  </si>
  <si>
    <t>188822, Ленинградская область, Выборгский район, МО «Полянское сельское поселение», пос. Тарасово, д. 37, пом. 1-7 на 1 этаже</t>
  </si>
  <si>
    <t>188824, Ленинградская область, Выборгский район, Полянское сельское поселение, Поляны, Выборгское шоссе, дом № 88а</t>
  </si>
  <si>
    <t>188861, Ленинградская область, Выборгский муниципальный район, д. Климово, ул.Центральная, д.7</t>
  </si>
  <si>
    <t>188838, Ленинградская область, Выборгский муниципальный район, Первомайское сельское поселение, п. Первомайское, пос.Подгорное, ул.Центральная, д.21</t>
  </si>
  <si>
    <t>187510, Ленинградская область, Тихвинский муниципальный район, Тихвинское городское поселение, д. Березовик, улица Лесная, дом 2Б</t>
  </si>
  <si>
    <t>187511, Ленинградская область, Тихвинский муниципальный район, Горское сельское поселение, д. Горка, улица Центральная, дом 18а, нежилое помещение №1 площадью 134,9 квадратных метра, расположенное на первом этаже</t>
  </si>
  <si>
    <t>187515, Ленинградская область, Тихвинский муниципальный район, Борское сельское поселение, д. Бор, д. Бор, д. 34, лит А 2.</t>
  </si>
  <si>
    <t>187517, Ленинградская область, Тихвинский муниципальный район, Тихвинское городское поселение, п. Сарка, улица Лесная, дом 8, нежилое помещение №2, площадью 119,2 квадратных метра, расположенное на первом этаже</t>
  </si>
  <si>
    <t>187503, Ленинградская область, Тихвинский муниципальный район, Тихвинское городское поселение, п. Красава, ул. Вокзальная, д. 5, лит. А</t>
  </si>
  <si>
    <t>187522, Ленинградская область, Тихвинский муниципальный район, Ганьковское сельское поселение, д. Еремина Гора, ул. Народная, д.66</t>
  </si>
  <si>
    <t>187509, Ленинградская область, Тихвинский муниципальный район, Цвылевское сельское поселение, п. Цвылёво, д. 52А, пом.1</t>
  </si>
  <si>
    <t>187513, Ленинградская область, Тихвинский район, д. Коськово, ул. Центральная, дом 46, пом. №№ 3-9 на втором этаже, Коськовский ФАП</t>
  </si>
  <si>
    <t>187520, Ленинградская область, Тихвинский муниципальный район, Коськовское сельское поселение, д. Исаково, ул. Поспеловская, д. 25, лит А, Исаковский ФАП</t>
  </si>
  <si>
    <t>187507, Ленинградская область, Тихвинский муниципальный район, Цвылевское сельское поселение, д. Липная Горка, ул. Школьная, д. 5, лит. А. Липногорский ФАП</t>
  </si>
  <si>
    <t>187520, Ленинградская область, Тихвинский муниципальный район, Ганьковское сельское поселение, д. Ганьково, пер. Библиотечный, д. 4А, пом. 3, Михалёвский ФАП.</t>
  </si>
  <si>
    <t>187504, Ленинградская область, Тихвинский муниципальный район, Мелегежское сельское поселение, д. Мелегежская Горка, дом 12А;</t>
  </si>
  <si>
    <t>187534, Ленинградская область, Тихвинский муниципальный район, Шугозерское сельское поселение, д. Григино, ул. Трудящихся, д. 23, лит. А.</t>
  </si>
  <si>
    <t>187540, Ленинградская область, Тихвинский муниципальный район, Шугозерское сельское поселение, д. Андронниково, ул. Добровольцев, д. 8</t>
  </si>
  <si>
    <t>187545, Ленинградская область, Тихвинский муниципальный район, Пашозерское сельское поселение, д. Корбеничи, ул. Алексеевская, д. 2, лит. А.</t>
  </si>
  <si>
    <t>187542, Ленинградская область, Тихвинский муниципальный район, Пашозерское сельское поселение, д. Пашозеро, мкр-н Городской, д. 13, пом. 29, Литера А на первом этаже.</t>
  </si>
  <si>
    <t>187033, Ленинградская область, Тосненский район, п. Войскорово, д.11, лит.А, ч.п.41-48.</t>
  </si>
  <si>
    <t>187031, Ленинградская область, Тосненский район, д. Поги, ул.Центральная, д.35, 1 этаж, пом.17-21</t>
  </si>
  <si>
    <t>187037, Ленинградская область, Тосненский район, п. Гладкое, ул.Школьная, д.5, 1 этаж, пом.№№1-7</t>
  </si>
  <si>
    <t>187070, Ленинградская область, Тосненский район, д. Бабино, Московское ш., д.63, лит.А</t>
  </si>
  <si>
    <t>187070, Ленинградская область, Тосненский район, д. Чудской Бор, ул.Новая, д.1, лит.А, 1 этаж пом.10,11</t>
  </si>
  <si>
    <t>187045, Ленинградская область, Тосненский район, д. Коркино, д.19а, лит.А</t>
  </si>
  <si>
    <t>188769, Ленинградская область, Приозерский район, Ларионовское сельское поселение, п. Починок, улица Леншоссе, д. 13, помещение 7-18.</t>
  </si>
  <si>
    <t>188732, Ленинградская область, Приозерский район, Петровское сельское поселение, п. Петровское, ул. Шоссейная, д. 22, пом. 4-8.</t>
  </si>
  <si>
    <t>188752, Ленинградская область, Приозерский район, Севастьяновское сельское поселение, п. Севастьяново, ул. Шоссейная, д. 7.</t>
  </si>
  <si>
    <t>188743, Ленинградская область, Приозерский район, п. Ромашки, ул. Новостроек, д.13, помещение первого этажа №№ 1-20 ( литера А, помещение I), помещения подвала №№ 1-7 (литера А 1)</t>
  </si>
  <si>
    <t>188800, Ленинградская область, Выборгский район, п. Токарево, ул.Кленовая, строение № 5а пом. 5, 6, 8 - 14 на 1 этаже.</t>
  </si>
  <si>
    <t>188913, Ленинградская область, Выборгский район, п. Дятлово, ул.Садовая, д.4, пом. № 10.</t>
  </si>
  <si>
    <t>188908, Ленинградская область, Выборгский район, п. Торфяновка, д. б/н, помещение № 1.</t>
  </si>
  <si>
    <t>188800, Ленинградская область, Выборгский район, п. Житково, пос.Житково. дом № 22 ч. пом. 1-9 в помещении 1 на 1 этаже.</t>
  </si>
  <si>
    <t>188800, Ленинградская область, Выборгский район, п. Вещево, дом № 16, ч. пом. 1 -  9 в помещении № 1 на 1 этаже.</t>
  </si>
  <si>
    <t>188800, Ленинградская область, Выборгский район, п. Барышево, строение № б/н, лит.А, ч. пом. 1 ? 7 в помещении 1 на 1 этаже.</t>
  </si>
  <si>
    <t>188800, Ленинградская область, Выборгский район, п. Соколинское, улица Приморская, дом № 21, ч. пом. 1 ? 5 в пом. 2 на 1 этаже.</t>
  </si>
  <si>
    <t>188800, Ленинградская область, Выборгский район, пос. Гаврилово, ул.Школьная, дом.№ 6, пом.1-8 в пом. 1 на 1 этаже.</t>
  </si>
  <si>
    <t>188800, Ленинградская область, Выборгский район, Выборг, пос. Возрождение, строение № б/н, лит.А, пом. 1- 11 на 2 этаже</t>
  </si>
  <si>
    <t>188800, Ленинградская область, Выборгский район, п. Перово, строение № б/н, Лит.А, пом. 1 - 6 на 2 этаже</t>
  </si>
  <si>
    <t>188800, Ленинградская область, Выборгский район, п. Гончарово, пос.Гончарово, дом № 3 пом. 1-12 на 2 этаже.</t>
  </si>
  <si>
    <t>188800, Ленинградская область, Выборгский район, п. Большое Поле, пос.Большое Поле, ул.Римского-Корсакова, дом № 25, лит.А, А 1, а, ч. пом. 1 ? 4 в пом. 1 на 1 этаже, пристройка, ч. пом. 1 в пом. 1.</t>
  </si>
  <si>
    <t>188840, Ленинградская область, Выборгский район, пгт. Рябово, Приморское ГП, дом № 1, пом. 1, 2, 3, 4, 5, 6 на 2 этаже.</t>
  </si>
  <si>
    <t>188900, Ленинградская область, Выборгский район, г. Высоцк, ул.Советская, дом 13</t>
  </si>
  <si>
    <t>188951, Ленинградская область, Выборгский район, Каменногорск, поселок Красный Сокол, дом 1, помещения № 1,2,3,4,5 на первом этаже</t>
  </si>
  <si>
    <t>188965, Ленинградская область, Выборгский район, Каменногорск, пос.Пруды, ул.Заозерная, дом 6 (лит.А), пом.№№ 2 первого этажа</t>
  </si>
  <si>
    <t>188980, Ленинградская область, Выборгский район, п. Маслово, (лит.А), пом.№№ 1-4 первого этажа</t>
  </si>
  <si>
    <t>188980, Ленинградская область, Выборгский район, Каменногорск, пос.Зайцево, (лит.А), ул.Первомайская, дом 13-а, пом. №№1-6 первого этажа</t>
  </si>
  <si>
    <t>188970, Ленинградская область, Выборгский район, п. Свободное, дом 180, нежилое помещение первого этажа</t>
  </si>
  <si>
    <t>188866, Ленинградская область, Выборгский район, п. Лосево, дом б/н, (лит.А), пом. №№ 105-110 на втором этаже</t>
  </si>
  <si>
    <t>188860, Ленинградская область, Выборгский район, Лесогорский, улица Советов, дом 5(лит.А), пом. №№ 1-6 на первом этаже</t>
  </si>
  <si>
    <t>Структурные подразделения МО: 
фельдшерские здравпункты (ФП) и фельдшерско-акушерские пункты (ФАП)  (в соответствии с реестром МО)</t>
  </si>
  <si>
    <t>Код структурного подразделения</t>
  </si>
  <si>
    <t>Адрес структурного подразделения</t>
  </si>
  <si>
    <t>1 - соответствует Положению; 0,22 - частично соответсвует Положению; 0 - не соответствует Положению.</t>
  </si>
  <si>
    <t>187643, Ленинградская область, Бокситогорский муниципальный район, Борское сельское поселение, д. Бор, д. 41б</t>
  </si>
  <si>
    <t>188414, Ленинградская область, Волосовский район, д. Рабитицы, дом.7а, здание фельдшерско-акушерского пункта, помещения первого этажа.</t>
  </si>
  <si>
    <t>188685, Ленинградская область, Всеволожский район, п. Воейково, д. 15, помещения фельдшерско-акушерского пункта на первом этаже. Фельдшерско-акушерский пункт п. Воейково</t>
  </si>
  <si>
    <t>188672, Ленинградская область, Всеволожский район, д. Ваганово, ул. Финская, дом № 1. Фельдшерско-акушерский пункт п. Ваганово</t>
  </si>
  <si>
    <t>188518, Ленинградская область, Ломоносовский район, д. Яльгелево, д.41, помещение № 4 на 1 этаже</t>
  </si>
  <si>
    <t>188517, Ленинградская область, Ломоносовский муниципальный район, д. Шепелево, пом. №№ 1-5 в пом. № 2 на первом этаже</t>
  </si>
  <si>
    <t>188517, Ленинградская область, Ломоносовский район, д. Коваши, д.55</t>
  </si>
  <si>
    <t>188535, Ленинградская область, Ломоносовский район, д. Гора-Валдай, д. 27, помещение № 6 на 1 этаже</t>
  </si>
  <si>
    <t>188530, Ленинградская область, Ломоносовский муниципальный район, Пениковское сельское поселение, д. Пеники, улица Новая, д. 15в</t>
  </si>
  <si>
    <t>188524, Ленинградская область, Ломоносовский муниципальный район, Лопухинское сельское поселение, д. Глобицы, улица Героев, д.9А, 1 этаж</t>
  </si>
  <si>
    <t>188505, Ленинградская область, Ломоносовский район, Аннинское городское поселение, д. Иннолово, Фельдшерский проезд, строение 10</t>
  </si>
  <si>
    <t>188525, Ленинградская область, Ломоносовский район, д. Ломаха, д. 1, помещение № 10 на 2 этаже</t>
  </si>
  <si>
    <t>187757, Ленинградская область, Подпорожский район, Подпорожское городское поселение, с. Шеменичи, ул. Деловая, д.3, лит. А, 1 этаж, помещения №№1-5</t>
  </si>
  <si>
    <t>188578, Ленинградская область, Сланцевский район, п. Черновское, ул. Шоссейная, д.2, ФАП</t>
  </si>
  <si>
    <t>188577, Ленинградская область, Сланцевский район, д. Загривье, Загривская волость, д.6, кв.18 встроенное помещение №1, этаж 1, пом.№№1-11, ФАП</t>
  </si>
  <si>
    <t>188574, Ленинградская область, Сланцевский район, д. Новоселье, д.30, пом. 2-н</t>
  </si>
  <si>
    <t>188553, Ленинградская область, Сланцевский район, д. Овсище, Овсищенская волость, д.71, ч.п. 75-89 в помещении 2 второго этажа.</t>
  </si>
  <si>
    <t>188576, Ленинградская область, Сланцевский район, д. Гостицы, Гостицкая волость,  д.2а, ч.п. 1.2.10-15 в кв.1 на 2 этаже, ФАП</t>
  </si>
  <si>
    <t>187090, Ленинградская область, Тосненский район, п. Радофинниково, ул. Железнодорожная, д.20, лит. А</t>
  </si>
  <si>
    <t>187040, Ленинградская область, Тосненский район, гп. Рябово, ул.Южная, д.18, лит.А</t>
  </si>
  <si>
    <t>187025, Ленинградская область, Тосненский район, п. Шапки, пер. Школьный, д. 13, помещения 1 этажа</t>
  </si>
  <si>
    <t>187051, Ленинградская область, Тосненский район, г. Любань, проспект Мельникова, д.2</t>
  </si>
  <si>
    <t>188764, Ленинградская область, Приозерский район, Ларионовское сельское поселение, п. Коммунары, ул. Центральная, д. 1А, пом.I.</t>
  </si>
  <si>
    <t>188730, Ленинградская область, Приозерский район, Сосновское сельское поселение, д. Снегиревка, ул. Центральная, д. 14.</t>
  </si>
  <si>
    <t>188736, Ленинградская область, Приозерский район, Сосновское сельское поселение, д. Кривко, ул. Фестивальная, д. 1, лит А, 1 этаж, пом. № 1-8 в помещении 2-Н</t>
  </si>
  <si>
    <t>188733, Ленинградская область, Приозерский район, Раздольевское сельское поселение, д. Раздолье, ул. Центральная,  д. 6-а, помещение I, II</t>
  </si>
  <si>
    <t>188730, Ленинградская область, Приозерский район, Сосновское сельское поселение, платформа 69 км, ул. Заводская, д. 1.</t>
  </si>
  <si>
    <t>188754, Ленинградская область, Приозерский район, Красноозерное сельское поселение, д. Красноозёрное, д. б/н, пом I, II</t>
  </si>
  <si>
    <t>188750, Ленинградская область, Приозерский район, Плодовское сельское поселение, п. Соловьевка, фельдшерско-акушрский пункт</t>
  </si>
  <si>
    <t>188970, Ленинградская область, Выборгский район, Светогорск, поселок Михалево, ул.Новая, дом б/н (лит.А), пом. №№ 1-10 первого этажа</t>
  </si>
  <si>
    <t>470001</t>
  </si>
  <si>
    <t>470002</t>
  </si>
  <si>
    <t>470006</t>
  </si>
  <si>
    <t>470014</t>
  </si>
  <si>
    <t>470019</t>
  </si>
  <si>
    <t>470028</t>
  </si>
  <si>
    <t>470032</t>
  </si>
  <si>
    <t>470041</t>
  </si>
  <si>
    <t>470042</t>
  </si>
  <si>
    <t>470044</t>
  </si>
  <si>
    <t>470050</t>
  </si>
  <si>
    <t>470055</t>
  </si>
  <si>
    <t>470057</t>
  </si>
  <si>
    <t>470061</t>
  </si>
  <si>
    <t>470065</t>
  </si>
  <si>
    <t>470067</t>
  </si>
  <si>
    <t>470071</t>
  </si>
  <si>
    <t>470074</t>
  </si>
  <si>
    <t>470131</t>
  </si>
  <si>
    <t>470136</t>
  </si>
  <si>
    <t>00491100014022057</t>
  </si>
  <si>
    <t>00491100014014056</t>
  </si>
  <si>
    <t>00491100014031063</t>
  </si>
  <si>
    <t>00491100014011034</t>
  </si>
  <si>
    <t>00491100014030027</t>
  </si>
  <si>
    <t>00491100014009012</t>
  </si>
  <si>
    <t>00491100014016055</t>
  </si>
  <si>
    <t>00491100014019058</t>
  </si>
  <si>
    <t>00491100014015066</t>
  </si>
  <si>
    <t>00491600014015003</t>
  </si>
  <si>
    <t>00491600014030002</t>
  </si>
  <si>
    <t>00491600014018007</t>
  </si>
  <si>
    <t>00491600014021025</t>
  </si>
  <si>
    <t>00491600014026016</t>
  </si>
  <si>
    <t>00492000014004003</t>
  </si>
  <si>
    <t>00492200014021002</t>
  </si>
  <si>
    <t>00492200014059019</t>
  </si>
  <si>
    <t>00492200014065058</t>
  </si>
  <si>
    <t>00492200014034042</t>
  </si>
  <si>
    <t>00492200014042005</t>
  </si>
  <si>
    <t>00492200014046029</t>
  </si>
  <si>
    <t>00492200014006035</t>
  </si>
  <si>
    <t>00492200014022041</t>
  </si>
  <si>
    <t>00492200014001008</t>
  </si>
  <si>
    <t>00492200014038044</t>
  </si>
  <si>
    <t>00492200014063047</t>
  </si>
  <si>
    <t>00492300014008043</t>
  </si>
  <si>
    <t>00492300014001046</t>
  </si>
  <si>
    <t>00492300011010026</t>
  </si>
  <si>
    <t>00492300014002027</t>
  </si>
  <si>
    <t>00492300014009024</t>
  </si>
  <si>
    <t>00492300014026013</t>
  </si>
  <si>
    <t>00492300014007060</t>
  </si>
  <si>
    <t>00492400014008010</t>
  </si>
  <si>
    <t>00492400014009023</t>
  </si>
  <si>
    <t>00492400014010016</t>
  </si>
  <si>
    <t>00492400014011002</t>
  </si>
  <si>
    <t>00492400014005018</t>
  </si>
  <si>
    <t>00492500014019038</t>
  </si>
  <si>
    <t>00492500014017007</t>
  </si>
  <si>
    <t>00492500011002055</t>
  </si>
  <si>
    <t>00492500011002062</t>
  </si>
  <si>
    <t>00492500014009008</t>
  </si>
  <si>
    <t>00492500014009022</t>
  </si>
  <si>
    <t>00492600014015025</t>
  </si>
  <si>
    <t>00492600014012011</t>
  </si>
  <si>
    <t>00492600014006029</t>
  </si>
  <si>
    <t>00492600014004003</t>
  </si>
  <si>
    <t>00492600014016032</t>
  </si>
  <si>
    <t>00492600014001028</t>
  </si>
  <si>
    <t>00492600014005017</t>
  </si>
  <si>
    <t>00492600014010030</t>
  </si>
  <si>
    <t>00492900014010011</t>
  </si>
  <si>
    <t>00492900014016018</t>
  </si>
  <si>
    <t>00492900014003001</t>
  </si>
  <si>
    <t>00492900014013009</t>
  </si>
  <si>
    <t>00492900014001017</t>
  </si>
  <si>
    <t>00492900014017010</t>
  </si>
  <si>
    <t>00492900014005004</t>
  </si>
  <si>
    <t>00492900014008007</t>
  </si>
  <si>
    <t>00492900014006016</t>
  </si>
  <si>
    <t>00493000014012012</t>
  </si>
  <si>
    <t>00493000011001028</t>
  </si>
  <si>
    <t>00493000014005027</t>
  </si>
  <si>
    <t>00493000014005008</t>
  </si>
  <si>
    <t>00493000014005002</t>
  </si>
  <si>
    <t>00493000014005033</t>
  </si>
  <si>
    <t>00493000011001010</t>
  </si>
  <si>
    <t>00493000014005039</t>
  </si>
  <si>
    <t>00493000020003016</t>
  </si>
  <si>
    <t>00493000014008037</t>
  </si>
  <si>
    <t>00493000011001034</t>
  </si>
  <si>
    <t>00493000014008029</t>
  </si>
  <si>
    <t>00493000014005001</t>
  </si>
  <si>
    <t>00493000011001017</t>
  </si>
  <si>
    <t>00493100014016031</t>
  </si>
  <si>
    <t>00493100014008025</t>
  </si>
  <si>
    <t>00493100014009018</t>
  </si>
  <si>
    <t>00493100014010002</t>
  </si>
  <si>
    <t>00493100014011030</t>
  </si>
  <si>
    <t>00493300014009032</t>
  </si>
  <si>
    <t>00493300014015005</t>
  </si>
  <si>
    <t>00493300014026015</t>
  </si>
  <si>
    <t>00493300014010012</t>
  </si>
  <si>
    <t>00493300014003044</t>
  </si>
  <si>
    <t>00493300014024020</t>
  </si>
  <si>
    <t>00493300014007010</t>
  </si>
  <si>
    <t>00493300014013041</t>
  </si>
  <si>
    <t>00493300014006043</t>
  </si>
  <si>
    <t>00493300014012048</t>
  </si>
  <si>
    <t>00493300014005058</t>
  </si>
  <si>
    <t>00493300014011029</t>
  </si>
  <si>
    <t>00493300014024034</t>
  </si>
  <si>
    <t>00493300014022007</t>
  </si>
  <si>
    <t>00493300014023006</t>
  </si>
  <si>
    <t>00493300014016030</t>
  </si>
  <si>
    <t>00493400011014083</t>
  </si>
  <si>
    <t>00493400020018053</t>
  </si>
  <si>
    <t>00493400011014002</t>
  </si>
  <si>
    <t>00493400014007024</t>
  </si>
  <si>
    <t>00493400011014086</t>
  </si>
  <si>
    <t>00493400011015029</t>
  </si>
  <si>
    <t>00493400011014085</t>
  </si>
  <si>
    <t>00493400011010049</t>
  </si>
  <si>
    <t>00493400011014066</t>
  </si>
  <si>
    <t>00493400011014084</t>
  </si>
  <si>
    <t>00493900011023069</t>
  </si>
  <si>
    <t>00493900014025068</t>
  </si>
  <si>
    <t>00493900011023015</t>
  </si>
  <si>
    <t>00493900014025071</t>
  </si>
  <si>
    <t>00493900014025067</t>
  </si>
  <si>
    <t>00493900011023043</t>
  </si>
  <si>
    <t>00493900011023089</t>
  </si>
  <si>
    <t>00493900014025030</t>
  </si>
  <si>
    <t>00493900011023087</t>
  </si>
  <si>
    <t>00493900014025066</t>
  </si>
  <si>
    <t>00493900014025024</t>
  </si>
  <si>
    <t>00494000011001026</t>
  </si>
  <si>
    <t>00494000011001051</t>
  </si>
  <si>
    <t>00494000011001010</t>
  </si>
  <si>
    <t>00494000011001039</t>
  </si>
  <si>
    <t>00494000011001035</t>
  </si>
  <si>
    <t>00494000011001014</t>
  </si>
  <si>
    <t>00494000011001025</t>
  </si>
  <si>
    <t>00494000014006012</t>
  </si>
  <si>
    <t>00494000014014031</t>
  </si>
  <si>
    <t>00494000011001005</t>
  </si>
  <si>
    <t>00494000011001013</t>
  </si>
  <si>
    <t>00494000014003038</t>
  </si>
  <si>
    <t>00494000011001002</t>
  </si>
  <si>
    <t>00494000014010030</t>
  </si>
  <si>
    <t>00494000014005016</t>
  </si>
  <si>
    <t>00494000011001028</t>
  </si>
  <si>
    <t>00494000011001043</t>
  </si>
  <si>
    <t>00494000014008044</t>
  </si>
  <si>
    <t>00494000014009020</t>
  </si>
  <si>
    <t>00494000014012049</t>
  </si>
  <si>
    <t>00494000011001007</t>
  </si>
  <si>
    <t>00491200014003040</t>
  </si>
  <si>
    <t>00491200014012035</t>
  </si>
  <si>
    <t>00491200014022016</t>
  </si>
  <si>
    <t>00491200014007033</t>
  </si>
  <si>
    <t>00491200014008039</t>
  </si>
  <si>
    <t>00491200014015046</t>
  </si>
  <si>
    <t>00491200014018036</t>
  </si>
  <si>
    <t>00491200014005022</t>
  </si>
  <si>
    <t>00491200014016031</t>
  </si>
  <si>
    <t>00491300014006004</t>
  </si>
  <si>
    <t>00491300014005008</t>
  </si>
  <si>
    <t>00491300014019029</t>
  </si>
  <si>
    <t>00491300014020036</t>
  </si>
  <si>
    <t>00491300014027023</t>
  </si>
  <si>
    <t>00491500014024083</t>
  </si>
  <si>
    <t>00491500014012062</t>
  </si>
  <si>
    <t>00491500014031046</t>
  </si>
  <si>
    <t>00491500014006076</t>
  </si>
  <si>
    <t>00491500014075022</t>
  </si>
  <si>
    <t>00491500014016055</t>
  </si>
  <si>
    <t>00491500014032070</t>
  </si>
  <si>
    <t>00492200014056018</t>
  </si>
  <si>
    <t>00492200014050043</t>
  </si>
  <si>
    <t>00492200014062048</t>
  </si>
  <si>
    <t>00492200014018009</t>
  </si>
  <si>
    <t>00492200014027054</t>
  </si>
  <si>
    <t>00492200014031007</t>
  </si>
  <si>
    <t>00492200014061036</t>
  </si>
  <si>
    <t>00492200014016012</t>
  </si>
  <si>
    <t>00492200014044016</t>
  </si>
  <si>
    <t>00492200014039038</t>
  </si>
  <si>
    <t>00492800014019040</t>
  </si>
  <si>
    <t>00492800014024016</t>
  </si>
  <si>
    <t>00492800014042005</t>
  </si>
  <si>
    <t>00492800014028022</t>
  </si>
  <si>
    <t>00492800014029018</t>
  </si>
  <si>
    <t>00492800014045039</t>
  </si>
  <si>
    <t>00492800014002030</t>
  </si>
  <si>
    <t>00492800014021035</t>
  </si>
  <si>
    <t>00492800014015028</t>
  </si>
  <si>
    <t>00492800014017019</t>
  </si>
  <si>
    <t>00492800014013004</t>
  </si>
  <si>
    <t>00492800014008032</t>
  </si>
  <si>
    <t>00492700014037045</t>
  </si>
  <si>
    <t>00492700014028059</t>
  </si>
  <si>
    <t>00492700014038054</t>
  </si>
  <si>
    <t>00492700014030051</t>
  </si>
  <si>
    <t>00492700014031043</t>
  </si>
  <si>
    <t>00492700014036056</t>
  </si>
  <si>
    <t>00492700014033050</t>
  </si>
  <si>
    <t>00492700014032061</t>
  </si>
  <si>
    <t>00491600014020024</t>
  </si>
  <si>
    <t>00494000014034055</t>
  </si>
  <si>
    <t>Финансовое обеспечение фельдшерских пунктов, фельдшерско-акушерских пунктов (далее - ФП, ФАП) с указанием диапазона численности обслуживаемого населения в соответствии с ТП ОМС (в рамках базовой) на 2023г., с учетом коэффициентов специфики оказания медицинской помощи, применяемых к базовому нормативу финансовых затрат, учитывающих критерий соответствия требованиям, установленным об организации оказания первичной медико-санитарной помощи взрослому населению</t>
  </si>
  <si>
    <t>Приложение 41
к Тарифному соглашению на 2023г
от 23.01.2023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</si>
</sst>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#,##0.0"/>
    <numFmt numFmtId="18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0" xfId="55" applyNumberFormat="1" applyFont="1" applyFill="1" applyBorder="1" applyAlignment="1">
      <alignment horizontal="left" vertical="top" wrapText="1"/>
      <protection/>
    </xf>
    <xf numFmtId="180" fontId="8" fillId="0" borderId="10" xfId="0" applyNumberFormat="1" applyFont="1" applyFill="1" applyBorder="1" applyAlignment="1">
      <alignment horizontal="left" vertical="top" wrapText="1"/>
    </xf>
    <xf numFmtId="49" fontId="8" fillId="0" borderId="10" xfId="54" applyNumberFormat="1" applyFont="1" applyFill="1" applyBorder="1" applyAlignment="1">
      <alignment horizontal="left" vertical="top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9" fontId="8" fillId="0" borderId="11" xfId="54" applyNumberFormat="1" applyFont="1" applyFill="1" applyBorder="1" applyAlignment="1">
      <alignment horizontal="left" vertical="top" wrapText="1"/>
      <protection/>
    </xf>
    <xf numFmtId="49" fontId="8" fillId="0" borderId="11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54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49" fontId="2" fillId="0" borderId="0" xfId="53" applyNumberFormat="1" applyFont="1" applyFill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221"/>
  <sheetViews>
    <sheetView tabSelected="1" zoomScaleSheetLayoutView="85" zoomScalePageLayoutView="0" workbookViewId="0" topLeftCell="D10">
      <selection activeCell="T21" sqref="T21"/>
    </sheetView>
  </sheetViews>
  <sheetFormatPr defaultColWidth="9.140625" defaultRowHeight="15"/>
  <cols>
    <col min="1" max="1" width="6.28125" style="13" customWidth="1"/>
    <col min="2" max="2" width="9.140625" style="15" customWidth="1"/>
    <col min="3" max="3" width="24.28125" style="12" customWidth="1"/>
    <col min="4" max="4" width="12.8515625" style="17" customWidth="1"/>
    <col min="5" max="5" width="43.28125" style="17" customWidth="1"/>
    <col min="6" max="6" width="19.421875" style="65" customWidth="1"/>
    <col min="7" max="7" width="8.7109375" style="49" customWidth="1"/>
    <col min="8" max="8" width="11.57421875" style="4" customWidth="1"/>
    <col min="9" max="9" width="8.8515625" style="4" customWidth="1"/>
    <col min="10" max="10" width="11.28125" style="4" customWidth="1"/>
    <col min="11" max="11" width="8.28125" style="4" customWidth="1"/>
    <col min="12" max="12" width="11.28125" style="4" customWidth="1"/>
    <col min="13" max="13" width="8.140625" style="4" customWidth="1"/>
    <col min="14" max="14" width="11.00390625" style="4" customWidth="1"/>
    <col min="15" max="15" width="9.00390625" style="28" customWidth="1"/>
    <col min="16" max="16" width="16.00390625" style="41" customWidth="1"/>
    <col min="17" max="17" width="15.00390625" style="63" customWidth="1"/>
    <col min="18" max="18" width="17.00390625" style="42" customWidth="1"/>
    <col min="19" max="19" width="15.140625" style="59" customWidth="1"/>
    <col min="20" max="16384" width="9.140625" style="4" customWidth="1"/>
  </cols>
  <sheetData>
    <row r="1" spans="1:226" s="2" customFormat="1" ht="37.5" customHeight="1">
      <c r="A1" s="79"/>
      <c r="B1" s="80"/>
      <c r="C1" s="80"/>
      <c r="D1" s="80"/>
      <c r="E1" s="54"/>
      <c r="F1" s="64"/>
      <c r="G1" s="5"/>
      <c r="H1" s="30"/>
      <c r="I1" s="30"/>
      <c r="J1" s="30"/>
      <c r="K1" s="30"/>
      <c r="L1" s="30"/>
      <c r="M1" s="30"/>
      <c r="N1" s="31"/>
      <c r="O1" s="31"/>
      <c r="P1" s="38"/>
      <c r="Q1" s="81" t="s">
        <v>487</v>
      </c>
      <c r="R1" s="81"/>
      <c r="S1" s="8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  <row r="2" spans="1:217" ht="60.75" customHeight="1">
      <c r="A2" s="82" t="s">
        <v>486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</row>
    <row r="3" spans="1:217" ht="10.5" customHeight="1">
      <c r="A3" s="7"/>
      <c r="B3" s="7"/>
      <c r="C3" s="5"/>
      <c r="D3" s="16"/>
      <c r="E3" s="16"/>
      <c r="F3" s="3"/>
      <c r="G3" s="52"/>
      <c r="H3" s="51"/>
      <c r="I3" s="51"/>
      <c r="J3" s="51"/>
      <c r="K3" s="51"/>
      <c r="L3" s="51"/>
      <c r="M3" s="51"/>
      <c r="N3" s="51"/>
      <c r="O3" s="53"/>
      <c r="P3" s="39"/>
      <c r="Q3" s="61"/>
      <c r="R3" s="39"/>
      <c r="S3" s="57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</row>
    <row r="4" spans="1:217" s="8" customFormat="1" ht="63" customHeight="1">
      <c r="A4" s="83" t="s">
        <v>0</v>
      </c>
      <c r="B4" s="83" t="s">
        <v>10</v>
      </c>
      <c r="C4" s="85" t="s">
        <v>11</v>
      </c>
      <c r="D4" s="87" t="s">
        <v>241</v>
      </c>
      <c r="E4" s="88"/>
      <c r="F4" s="89"/>
      <c r="G4" s="90" t="s">
        <v>34</v>
      </c>
      <c r="H4" s="91"/>
      <c r="I4" s="92" t="s">
        <v>37</v>
      </c>
      <c r="J4" s="92"/>
      <c r="K4" s="92" t="s">
        <v>36</v>
      </c>
      <c r="L4" s="92"/>
      <c r="M4" s="92" t="s">
        <v>72</v>
      </c>
      <c r="N4" s="92"/>
      <c r="O4" s="93" t="s">
        <v>33</v>
      </c>
      <c r="P4" s="94" t="s">
        <v>77</v>
      </c>
      <c r="Q4" s="96" t="s">
        <v>76</v>
      </c>
      <c r="R4" s="98" t="s">
        <v>78</v>
      </c>
      <c r="S4" s="98" t="s">
        <v>73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s="8" customFormat="1" ht="63.75">
      <c r="A5" s="84"/>
      <c r="B5" s="84"/>
      <c r="C5" s="86"/>
      <c r="D5" s="11" t="s">
        <v>12</v>
      </c>
      <c r="E5" s="11" t="s">
        <v>243</v>
      </c>
      <c r="F5" s="11" t="s">
        <v>242</v>
      </c>
      <c r="G5" s="11" t="s">
        <v>35</v>
      </c>
      <c r="H5" s="32" t="s">
        <v>58</v>
      </c>
      <c r="I5" s="11" t="s">
        <v>35</v>
      </c>
      <c r="J5" s="32" t="s">
        <v>58</v>
      </c>
      <c r="K5" s="11" t="s">
        <v>35</v>
      </c>
      <c r="L5" s="32" t="s">
        <v>58</v>
      </c>
      <c r="M5" s="11" t="s">
        <v>35</v>
      </c>
      <c r="N5" s="32" t="s">
        <v>58</v>
      </c>
      <c r="O5" s="93"/>
      <c r="P5" s="95"/>
      <c r="Q5" s="97"/>
      <c r="R5" s="99"/>
      <c r="S5" s="99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19" s="10" customFormat="1" ht="11.25">
      <c r="A6" s="9" t="s">
        <v>1</v>
      </c>
      <c r="B6" s="14" t="s">
        <v>2</v>
      </c>
      <c r="C6" s="9">
        <f>B6+1</f>
        <v>3</v>
      </c>
      <c r="D6" s="9">
        <f aca="true" t="shared" si="0" ref="D6:S6">C6+1</f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9">
        <f t="shared" si="0"/>
        <v>11</v>
      </c>
      <c r="L6" s="9">
        <f t="shared" si="0"/>
        <v>12</v>
      </c>
      <c r="M6" s="9">
        <f t="shared" si="0"/>
        <v>13</v>
      </c>
      <c r="N6" s="9">
        <f t="shared" si="0"/>
        <v>14</v>
      </c>
      <c r="O6" s="9">
        <f t="shared" si="0"/>
        <v>15</v>
      </c>
      <c r="P6" s="9">
        <f t="shared" si="0"/>
        <v>16</v>
      </c>
      <c r="Q6" s="9">
        <f t="shared" si="0"/>
        <v>17</v>
      </c>
      <c r="R6" s="9">
        <f t="shared" si="0"/>
        <v>18</v>
      </c>
      <c r="S6" s="9">
        <f t="shared" si="0"/>
        <v>19</v>
      </c>
    </row>
    <row r="7" spans="1:19" s="47" customFormat="1" ht="16.5" customHeight="1">
      <c r="A7" s="100" t="s">
        <v>75</v>
      </c>
      <c r="B7" s="101"/>
      <c r="C7" s="102"/>
      <c r="D7" s="43"/>
      <c r="E7" s="56"/>
      <c r="F7" s="56"/>
      <c r="G7" s="103">
        <v>1115.49</v>
      </c>
      <c r="H7" s="104"/>
      <c r="I7" s="103">
        <v>1174.2</v>
      </c>
      <c r="J7" s="104"/>
      <c r="K7" s="103">
        <v>1860.3</v>
      </c>
      <c r="L7" s="104"/>
      <c r="M7" s="103">
        <v>2088.9</v>
      </c>
      <c r="N7" s="104"/>
      <c r="O7" s="43"/>
      <c r="P7" s="44"/>
      <c r="Q7" s="62"/>
      <c r="R7" s="45"/>
      <c r="S7" s="44"/>
    </row>
    <row r="8" spans="1:19" s="8" customFormat="1" ht="36">
      <c r="A8" s="83">
        <v>1</v>
      </c>
      <c r="B8" s="83" t="s">
        <v>275</v>
      </c>
      <c r="C8" s="106" t="s">
        <v>59</v>
      </c>
      <c r="D8" s="11" t="s">
        <v>13</v>
      </c>
      <c r="E8" s="67" t="s">
        <v>80</v>
      </c>
      <c r="F8" s="68" t="s">
        <v>295</v>
      </c>
      <c r="G8" s="18"/>
      <c r="H8" s="24"/>
      <c r="I8" s="24"/>
      <c r="J8" s="24"/>
      <c r="K8" s="24">
        <v>1</v>
      </c>
      <c r="L8" s="24">
        <v>1</v>
      </c>
      <c r="M8" s="24"/>
      <c r="N8" s="24"/>
      <c r="O8" s="24">
        <f>G8+I8+K8+M8</f>
        <v>1</v>
      </c>
      <c r="P8" s="40">
        <v>1860300</v>
      </c>
      <c r="Q8" s="60">
        <v>1</v>
      </c>
      <c r="R8" s="40">
        <v>1860300</v>
      </c>
      <c r="S8" s="40">
        <v>155025</v>
      </c>
    </row>
    <row r="9" spans="1:19" s="8" customFormat="1" ht="36">
      <c r="A9" s="105"/>
      <c r="B9" s="105"/>
      <c r="C9" s="107"/>
      <c r="D9" s="11" t="s">
        <v>13</v>
      </c>
      <c r="E9" s="67" t="s">
        <v>81</v>
      </c>
      <c r="F9" s="68" t="s">
        <v>296</v>
      </c>
      <c r="G9" s="18"/>
      <c r="H9" s="24"/>
      <c r="I9" s="24">
        <v>1</v>
      </c>
      <c r="J9" s="24"/>
      <c r="K9" s="24"/>
      <c r="L9" s="24"/>
      <c r="M9" s="24"/>
      <c r="N9" s="24"/>
      <c r="O9" s="24">
        <f aca="true" t="shared" si="1" ref="O9:O71">G9+I9+K9+M9</f>
        <v>1</v>
      </c>
      <c r="P9" s="40">
        <v>1174200</v>
      </c>
      <c r="Q9" s="69">
        <v>0.22</v>
      </c>
      <c r="R9" s="40">
        <v>258324</v>
      </c>
      <c r="S9" s="40">
        <v>21527</v>
      </c>
    </row>
    <row r="10" spans="1:19" s="8" customFormat="1" ht="24">
      <c r="A10" s="105"/>
      <c r="B10" s="105"/>
      <c r="C10" s="107"/>
      <c r="D10" s="11" t="s">
        <v>13</v>
      </c>
      <c r="E10" s="67" t="s">
        <v>82</v>
      </c>
      <c r="F10" s="68" t="s">
        <v>297</v>
      </c>
      <c r="G10" s="18"/>
      <c r="H10" s="24"/>
      <c r="I10" s="24"/>
      <c r="J10" s="24"/>
      <c r="K10" s="24">
        <v>1</v>
      </c>
      <c r="L10" s="24">
        <v>1</v>
      </c>
      <c r="M10" s="24"/>
      <c r="N10" s="24"/>
      <c r="O10" s="24">
        <f t="shared" si="1"/>
        <v>1</v>
      </c>
      <c r="P10" s="40">
        <v>1860300</v>
      </c>
      <c r="Q10" s="60">
        <v>1</v>
      </c>
      <c r="R10" s="40">
        <v>1860300</v>
      </c>
      <c r="S10" s="40">
        <v>155025</v>
      </c>
    </row>
    <row r="11" spans="1:19" s="8" customFormat="1" ht="24">
      <c r="A11" s="105"/>
      <c r="B11" s="105"/>
      <c r="C11" s="107"/>
      <c r="D11" s="11" t="s">
        <v>13</v>
      </c>
      <c r="E11" s="67" t="s">
        <v>83</v>
      </c>
      <c r="F11" s="68" t="s">
        <v>298</v>
      </c>
      <c r="G11" s="18"/>
      <c r="H11" s="24"/>
      <c r="I11" s="24"/>
      <c r="J11" s="24"/>
      <c r="K11" s="24">
        <v>1</v>
      </c>
      <c r="L11" s="24"/>
      <c r="M11" s="24"/>
      <c r="N11" s="24"/>
      <c r="O11" s="24">
        <f t="shared" si="1"/>
        <v>1</v>
      </c>
      <c r="P11" s="40">
        <v>1860300</v>
      </c>
      <c r="Q11" s="69">
        <v>0.22</v>
      </c>
      <c r="R11" s="40">
        <v>409266</v>
      </c>
      <c r="S11" s="40">
        <v>34105.5</v>
      </c>
    </row>
    <row r="12" spans="1:19" s="8" customFormat="1" ht="36">
      <c r="A12" s="105"/>
      <c r="B12" s="105"/>
      <c r="C12" s="107"/>
      <c r="D12" s="11" t="s">
        <v>13</v>
      </c>
      <c r="E12" s="67" t="s">
        <v>84</v>
      </c>
      <c r="F12" s="68" t="s">
        <v>299</v>
      </c>
      <c r="G12" s="18"/>
      <c r="H12" s="24"/>
      <c r="I12" s="24"/>
      <c r="J12" s="24"/>
      <c r="K12" s="24">
        <v>1</v>
      </c>
      <c r="L12" s="24">
        <v>1</v>
      </c>
      <c r="M12" s="24"/>
      <c r="N12" s="24"/>
      <c r="O12" s="24">
        <f t="shared" si="1"/>
        <v>1</v>
      </c>
      <c r="P12" s="40">
        <v>1860300</v>
      </c>
      <c r="Q12" s="60">
        <v>1</v>
      </c>
      <c r="R12" s="40">
        <v>1860300</v>
      </c>
      <c r="S12" s="40">
        <v>155025</v>
      </c>
    </row>
    <row r="13" spans="1:19" s="8" customFormat="1" ht="36">
      <c r="A13" s="105"/>
      <c r="B13" s="105"/>
      <c r="C13" s="107"/>
      <c r="D13" s="11" t="s">
        <v>13</v>
      </c>
      <c r="E13" s="67" t="s">
        <v>85</v>
      </c>
      <c r="F13" s="68" t="s">
        <v>300</v>
      </c>
      <c r="G13" s="18"/>
      <c r="H13" s="24"/>
      <c r="I13" s="24">
        <v>1</v>
      </c>
      <c r="J13" s="24">
        <v>1</v>
      </c>
      <c r="K13" s="24"/>
      <c r="L13" s="24"/>
      <c r="M13" s="24"/>
      <c r="N13" s="24"/>
      <c r="O13" s="24">
        <f t="shared" si="1"/>
        <v>1</v>
      </c>
      <c r="P13" s="40">
        <v>1174200</v>
      </c>
      <c r="Q13" s="60">
        <v>1</v>
      </c>
      <c r="R13" s="40">
        <v>1174200</v>
      </c>
      <c r="S13" s="40">
        <v>97850</v>
      </c>
    </row>
    <row r="14" spans="1:19" s="8" customFormat="1" ht="36">
      <c r="A14" s="105"/>
      <c r="B14" s="105"/>
      <c r="C14" s="107"/>
      <c r="D14" s="11" t="s">
        <v>13</v>
      </c>
      <c r="E14" s="67" t="s">
        <v>86</v>
      </c>
      <c r="F14" s="68" t="s">
        <v>301</v>
      </c>
      <c r="G14" s="18"/>
      <c r="H14" s="24"/>
      <c r="I14" s="24">
        <v>1</v>
      </c>
      <c r="J14" s="24">
        <v>1</v>
      </c>
      <c r="K14" s="24"/>
      <c r="L14" s="24"/>
      <c r="M14" s="24"/>
      <c r="N14" s="24"/>
      <c r="O14" s="24">
        <f t="shared" si="1"/>
        <v>1</v>
      </c>
      <c r="P14" s="40">
        <v>1174200</v>
      </c>
      <c r="Q14" s="60">
        <v>1</v>
      </c>
      <c r="R14" s="40">
        <v>1174200</v>
      </c>
      <c r="S14" s="40">
        <v>97850</v>
      </c>
    </row>
    <row r="15" spans="1:19" s="8" customFormat="1" ht="36">
      <c r="A15" s="105"/>
      <c r="B15" s="105"/>
      <c r="C15" s="107"/>
      <c r="D15" s="11" t="s">
        <v>13</v>
      </c>
      <c r="E15" s="67" t="s">
        <v>87</v>
      </c>
      <c r="F15" s="68" t="s">
        <v>302</v>
      </c>
      <c r="G15" s="18"/>
      <c r="H15" s="24"/>
      <c r="I15" s="24">
        <v>1</v>
      </c>
      <c r="J15" s="24"/>
      <c r="K15" s="24"/>
      <c r="L15" s="24"/>
      <c r="M15" s="24"/>
      <c r="N15" s="24"/>
      <c r="O15" s="24">
        <f t="shared" si="1"/>
        <v>1</v>
      </c>
      <c r="P15" s="40">
        <v>1174200</v>
      </c>
      <c r="Q15" s="69">
        <v>0.22</v>
      </c>
      <c r="R15" s="40">
        <v>258324</v>
      </c>
      <c r="S15" s="40">
        <v>21527</v>
      </c>
    </row>
    <row r="16" spans="1:19" s="8" customFormat="1" ht="24">
      <c r="A16" s="84"/>
      <c r="B16" s="84"/>
      <c r="C16" s="108"/>
      <c r="D16" s="11" t="s">
        <v>13</v>
      </c>
      <c r="E16" s="67" t="s">
        <v>88</v>
      </c>
      <c r="F16" s="68" t="s">
        <v>303</v>
      </c>
      <c r="G16" s="18"/>
      <c r="H16" s="24"/>
      <c r="I16" s="24">
        <v>1</v>
      </c>
      <c r="J16" s="24"/>
      <c r="K16" s="24"/>
      <c r="L16" s="24"/>
      <c r="M16" s="24"/>
      <c r="N16" s="24"/>
      <c r="O16" s="24">
        <f t="shared" si="1"/>
        <v>1</v>
      </c>
      <c r="P16" s="40">
        <v>1174200</v>
      </c>
      <c r="Q16" s="69">
        <v>0.22</v>
      </c>
      <c r="R16" s="40">
        <v>258324</v>
      </c>
      <c r="S16" s="40">
        <v>21527</v>
      </c>
    </row>
    <row r="17" spans="1:19" s="48" customFormat="1" ht="15">
      <c r="A17" s="87" t="s">
        <v>38</v>
      </c>
      <c r="B17" s="88"/>
      <c r="C17" s="88"/>
      <c r="D17" s="89"/>
      <c r="E17" s="70"/>
      <c r="F17" s="24"/>
      <c r="G17" s="71">
        <f>SUM(G8:G16)</f>
        <v>0</v>
      </c>
      <c r="H17" s="71">
        <f aca="true" t="shared" si="2" ref="H17:O17">SUM(H8:H16)</f>
        <v>0</v>
      </c>
      <c r="I17" s="71">
        <f t="shared" si="2"/>
        <v>5</v>
      </c>
      <c r="J17" s="71">
        <f t="shared" si="2"/>
        <v>2</v>
      </c>
      <c r="K17" s="71">
        <f t="shared" si="2"/>
        <v>4</v>
      </c>
      <c r="L17" s="71">
        <f t="shared" si="2"/>
        <v>3</v>
      </c>
      <c r="M17" s="71">
        <f t="shared" si="2"/>
        <v>0</v>
      </c>
      <c r="N17" s="71">
        <f t="shared" si="2"/>
        <v>0</v>
      </c>
      <c r="O17" s="71">
        <f t="shared" si="2"/>
        <v>9</v>
      </c>
      <c r="P17" s="72">
        <v>13312200</v>
      </c>
      <c r="Q17" s="73"/>
      <c r="R17" s="72">
        <v>9113538</v>
      </c>
      <c r="S17" s="72">
        <v>759461.5</v>
      </c>
    </row>
    <row r="18" spans="1:19" s="8" customFormat="1" ht="36">
      <c r="A18" s="109">
        <v>2</v>
      </c>
      <c r="B18" s="109" t="s">
        <v>276</v>
      </c>
      <c r="C18" s="110" t="s">
        <v>3</v>
      </c>
      <c r="D18" s="34" t="s">
        <v>13</v>
      </c>
      <c r="E18" s="67" t="s">
        <v>89</v>
      </c>
      <c r="F18" s="68" t="s">
        <v>439</v>
      </c>
      <c r="G18" s="19"/>
      <c r="H18" s="24"/>
      <c r="I18" s="24">
        <v>1</v>
      </c>
      <c r="J18" s="24"/>
      <c r="K18" s="24"/>
      <c r="L18" s="24"/>
      <c r="M18" s="24"/>
      <c r="N18" s="24"/>
      <c r="O18" s="24">
        <f t="shared" si="1"/>
        <v>1</v>
      </c>
      <c r="P18" s="40">
        <v>1174200</v>
      </c>
      <c r="Q18" s="69">
        <v>0.22</v>
      </c>
      <c r="R18" s="40">
        <v>258324</v>
      </c>
      <c r="S18" s="40">
        <v>21527</v>
      </c>
    </row>
    <row r="19" spans="1:19" s="8" customFormat="1" ht="24">
      <c r="A19" s="109"/>
      <c r="B19" s="109"/>
      <c r="C19" s="111"/>
      <c r="D19" s="34" t="s">
        <v>13</v>
      </c>
      <c r="E19" s="67" t="s">
        <v>90</v>
      </c>
      <c r="F19" s="68" t="s">
        <v>433</v>
      </c>
      <c r="G19" s="19"/>
      <c r="H19" s="24"/>
      <c r="I19" s="24"/>
      <c r="J19" s="24"/>
      <c r="K19" s="24">
        <v>1</v>
      </c>
      <c r="L19" s="24">
        <v>1</v>
      </c>
      <c r="M19" s="24"/>
      <c r="N19" s="24"/>
      <c r="O19" s="24">
        <f t="shared" si="1"/>
        <v>1</v>
      </c>
      <c r="P19" s="40">
        <v>1860300</v>
      </c>
      <c r="Q19" s="60">
        <v>1</v>
      </c>
      <c r="R19" s="40">
        <v>1860300</v>
      </c>
      <c r="S19" s="40">
        <v>155025</v>
      </c>
    </row>
    <row r="20" spans="1:19" s="8" customFormat="1" ht="36">
      <c r="A20" s="109"/>
      <c r="B20" s="109"/>
      <c r="C20" s="111"/>
      <c r="D20" s="34" t="s">
        <v>13</v>
      </c>
      <c r="E20" s="67" t="s">
        <v>245</v>
      </c>
      <c r="F20" s="68" t="s">
        <v>438</v>
      </c>
      <c r="G20" s="19"/>
      <c r="H20" s="24"/>
      <c r="I20" s="24"/>
      <c r="J20" s="24"/>
      <c r="K20" s="24"/>
      <c r="L20" s="24"/>
      <c r="M20" s="24">
        <v>1</v>
      </c>
      <c r="N20" s="24">
        <v>1</v>
      </c>
      <c r="O20" s="24">
        <f t="shared" si="1"/>
        <v>1</v>
      </c>
      <c r="P20" s="40">
        <v>2088900</v>
      </c>
      <c r="Q20" s="60">
        <v>1</v>
      </c>
      <c r="R20" s="40">
        <v>2088900</v>
      </c>
      <c r="S20" s="40">
        <v>174075</v>
      </c>
    </row>
    <row r="21" spans="1:19" s="8" customFormat="1" ht="24">
      <c r="A21" s="109"/>
      <c r="B21" s="109"/>
      <c r="C21" s="111"/>
      <c r="D21" s="34" t="s">
        <v>13</v>
      </c>
      <c r="E21" s="67" t="s">
        <v>91</v>
      </c>
      <c r="F21" s="68" t="s">
        <v>434</v>
      </c>
      <c r="G21" s="19"/>
      <c r="H21" s="24"/>
      <c r="I21" s="24">
        <v>1</v>
      </c>
      <c r="J21" s="24">
        <v>1</v>
      </c>
      <c r="K21" s="24"/>
      <c r="L21" s="24"/>
      <c r="M21" s="24"/>
      <c r="N21" s="24"/>
      <c r="O21" s="24">
        <f t="shared" si="1"/>
        <v>1</v>
      </c>
      <c r="P21" s="40">
        <v>1174200</v>
      </c>
      <c r="Q21" s="60">
        <v>1</v>
      </c>
      <c r="R21" s="40">
        <v>1174200</v>
      </c>
      <c r="S21" s="40">
        <v>97850</v>
      </c>
    </row>
    <row r="22" spans="1:19" s="8" customFormat="1" ht="36">
      <c r="A22" s="109"/>
      <c r="B22" s="109"/>
      <c r="C22" s="111"/>
      <c r="D22" s="34" t="s">
        <v>13</v>
      </c>
      <c r="E22" s="67" t="s">
        <v>92</v>
      </c>
      <c r="F22" s="68" t="s">
        <v>441</v>
      </c>
      <c r="G22" s="19"/>
      <c r="H22" s="24"/>
      <c r="I22" s="24">
        <v>1</v>
      </c>
      <c r="J22" s="24"/>
      <c r="K22" s="24"/>
      <c r="L22" s="24"/>
      <c r="M22" s="24"/>
      <c r="N22" s="24"/>
      <c r="O22" s="24">
        <f t="shared" si="1"/>
        <v>1</v>
      </c>
      <c r="P22" s="40">
        <v>1174200</v>
      </c>
      <c r="Q22" s="69">
        <v>0.22</v>
      </c>
      <c r="R22" s="40">
        <v>258324</v>
      </c>
      <c r="S22" s="40">
        <v>21527</v>
      </c>
    </row>
    <row r="23" spans="1:19" s="8" customFormat="1" ht="36">
      <c r="A23" s="109"/>
      <c r="B23" s="109"/>
      <c r="C23" s="111"/>
      <c r="D23" s="34" t="s">
        <v>13</v>
      </c>
      <c r="E23" s="67" t="s">
        <v>93</v>
      </c>
      <c r="F23" s="68" t="s">
        <v>440</v>
      </c>
      <c r="G23" s="19"/>
      <c r="H23" s="24"/>
      <c r="I23" s="24"/>
      <c r="J23" s="24"/>
      <c r="K23" s="24"/>
      <c r="L23" s="24"/>
      <c r="M23" s="24">
        <v>1</v>
      </c>
      <c r="N23" s="24">
        <v>1</v>
      </c>
      <c r="O23" s="24">
        <f t="shared" si="1"/>
        <v>1</v>
      </c>
      <c r="P23" s="40">
        <v>2088900</v>
      </c>
      <c r="Q23" s="60">
        <v>1</v>
      </c>
      <c r="R23" s="40">
        <v>2088900</v>
      </c>
      <c r="S23" s="40">
        <v>174075</v>
      </c>
    </row>
    <row r="24" spans="1:19" s="8" customFormat="1" ht="24">
      <c r="A24" s="109"/>
      <c r="B24" s="109"/>
      <c r="C24" s="111"/>
      <c r="D24" s="34" t="s">
        <v>13</v>
      </c>
      <c r="E24" s="67" t="s">
        <v>94</v>
      </c>
      <c r="F24" s="68" t="s">
        <v>436</v>
      </c>
      <c r="G24" s="19"/>
      <c r="H24" s="24"/>
      <c r="I24" s="24">
        <v>1</v>
      </c>
      <c r="J24" s="24">
        <v>1</v>
      </c>
      <c r="K24" s="24"/>
      <c r="L24" s="24"/>
      <c r="M24" s="24"/>
      <c r="N24" s="24"/>
      <c r="O24" s="24">
        <f t="shared" si="1"/>
        <v>1</v>
      </c>
      <c r="P24" s="40">
        <v>1174200</v>
      </c>
      <c r="Q24" s="60">
        <v>1</v>
      </c>
      <c r="R24" s="40">
        <v>1174200</v>
      </c>
      <c r="S24" s="40">
        <v>97850</v>
      </c>
    </row>
    <row r="25" spans="1:19" s="8" customFormat="1" ht="36">
      <c r="A25" s="109"/>
      <c r="B25" s="109"/>
      <c r="C25" s="111"/>
      <c r="D25" s="34" t="s">
        <v>13</v>
      </c>
      <c r="E25" s="67" t="s">
        <v>95</v>
      </c>
      <c r="F25" s="68" t="s">
        <v>437</v>
      </c>
      <c r="G25" s="19"/>
      <c r="H25" s="24"/>
      <c r="I25" s="24">
        <v>1</v>
      </c>
      <c r="J25" s="24">
        <v>1</v>
      </c>
      <c r="K25" s="24"/>
      <c r="L25" s="24"/>
      <c r="M25" s="24"/>
      <c r="N25" s="24"/>
      <c r="O25" s="24">
        <f t="shared" si="1"/>
        <v>1</v>
      </c>
      <c r="P25" s="40">
        <v>1174200</v>
      </c>
      <c r="Q25" s="60">
        <v>1</v>
      </c>
      <c r="R25" s="40">
        <v>1174200</v>
      </c>
      <c r="S25" s="40">
        <v>97850</v>
      </c>
    </row>
    <row r="26" spans="1:19" s="8" customFormat="1" ht="24">
      <c r="A26" s="109"/>
      <c r="B26" s="109"/>
      <c r="C26" s="112"/>
      <c r="D26" s="34" t="s">
        <v>13</v>
      </c>
      <c r="E26" s="67" t="s">
        <v>96</v>
      </c>
      <c r="F26" s="68" t="s">
        <v>435</v>
      </c>
      <c r="G26" s="19"/>
      <c r="H26" s="24"/>
      <c r="I26" s="24">
        <v>1</v>
      </c>
      <c r="J26" s="24"/>
      <c r="K26" s="24"/>
      <c r="L26" s="24"/>
      <c r="M26" s="24"/>
      <c r="N26" s="24"/>
      <c r="O26" s="24">
        <f t="shared" si="1"/>
        <v>1</v>
      </c>
      <c r="P26" s="40">
        <v>1174200</v>
      </c>
      <c r="Q26" s="69">
        <v>0.22</v>
      </c>
      <c r="R26" s="40">
        <v>258324</v>
      </c>
      <c r="S26" s="40">
        <v>21527</v>
      </c>
    </row>
    <row r="27" spans="1:19" s="48" customFormat="1" ht="15">
      <c r="A27" s="87" t="s">
        <v>39</v>
      </c>
      <c r="B27" s="88"/>
      <c r="C27" s="88"/>
      <c r="D27" s="89"/>
      <c r="E27" s="70"/>
      <c r="F27" s="24"/>
      <c r="G27" s="71">
        <f>SUM(G18:G26)</f>
        <v>0</v>
      </c>
      <c r="H27" s="71">
        <f aca="true" t="shared" si="3" ref="H27:O27">SUM(H18:H26)</f>
        <v>0</v>
      </c>
      <c r="I27" s="71">
        <f t="shared" si="3"/>
        <v>6</v>
      </c>
      <c r="J27" s="71">
        <f t="shared" si="3"/>
        <v>3</v>
      </c>
      <c r="K27" s="71">
        <f t="shared" si="3"/>
        <v>1</v>
      </c>
      <c r="L27" s="71">
        <f t="shared" si="3"/>
        <v>1</v>
      </c>
      <c r="M27" s="71">
        <f t="shared" si="3"/>
        <v>2</v>
      </c>
      <c r="N27" s="71">
        <f t="shared" si="3"/>
        <v>2</v>
      </c>
      <c r="O27" s="71">
        <f t="shared" si="3"/>
        <v>9</v>
      </c>
      <c r="P27" s="72">
        <v>13083300</v>
      </c>
      <c r="Q27" s="73"/>
      <c r="R27" s="72">
        <f>SUM(R18:R26)</f>
        <v>10335672</v>
      </c>
      <c r="S27" s="72">
        <f>SUM(S18:S26)</f>
        <v>861306</v>
      </c>
    </row>
    <row r="28" spans="1:19" s="8" customFormat="1" ht="36">
      <c r="A28" s="109">
        <v>3</v>
      </c>
      <c r="B28" s="109" t="s">
        <v>277</v>
      </c>
      <c r="C28" s="113" t="s">
        <v>60</v>
      </c>
      <c r="D28" s="34" t="s">
        <v>13</v>
      </c>
      <c r="E28" s="67" t="s">
        <v>97</v>
      </c>
      <c r="F28" s="68" t="s">
        <v>442</v>
      </c>
      <c r="G28" s="20"/>
      <c r="H28" s="24"/>
      <c r="I28" s="24"/>
      <c r="J28" s="24"/>
      <c r="K28" s="24">
        <v>1</v>
      </c>
      <c r="L28" s="24">
        <v>1</v>
      </c>
      <c r="M28" s="24"/>
      <c r="N28" s="24"/>
      <c r="O28" s="24">
        <f t="shared" si="1"/>
        <v>1</v>
      </c>
      <c r="P28" s="40">
        <v>1860300</v>
      </c>
      <c r="Q28" s="60">
        <v>1</v>
      </c>
      <c r="R28" s="40">
        <v>1860300</v>
      </c>
      <c r="S28" s="40">
        <v>155025</v>
      </c>
    </row>
    <row r="29" spans="1:19" s="8" customFormat="1" ht="36">
      <c r="A29" s="109"/>
      <c r="B29" s="109"/>
      <c r="C29" s="113"/>
      <c r="D29" s="34" t="s">
        <v>13</v>
      </c>
      <c r="E29" s="67" t="s">
        <v>98</v>
      </c>
      <c r="F29" s="68" t="s">
        <v>443</v>
      </c>
      <c r="G29" s="20"/>
      <c r="H29" s="24"/>
      <c r="I29" s="24">
        <v>1</v>
      </c>
      <c r="J29" s="24">
        <v>1</v>
      </c>
      <c r="K29" s="24"/>
      <c r="L29" s="24"/>
      <c r="M29" s="24"/>
      <c r="N29" s="24"/>
      <c r="O29" s="24">
        <f t="shared" si="1"/>
        <v>1</v>
      </c>
      <c r="P29" s="40">
        <v>1174200</v>
      </c>
      <c r="Q29" s="60">
        <v>1</v>
      </c>
      <c r="R29" s="40">
        <v>1174200</v>
      </c>
      <c r="S29" s="40">
        <v>97850</v>
      </c>
    </row>
    <row r="30" spans="1:19" s="8" customFormat="1" ht="36">
      <c r="A30" s="109"/>
      <c r="B30" s="109"/>
      <c r="C30" s="113"/>
      <c r="D30" s="34" t="s">
        <v>13</v>
      </c>
      <c r="E30" s="67" t="s">
        <v>99</v>
      </c>
      <c r="F30" s="68" t="s">
        <v>444</v>
      </c>
      <c r="G30" s="20"/>
      <c r="H30" s="24"/>
      <c r="I30" s="24"/>
      <c r="J30" s="24"/>
      <c r="K30" s="24"/>
      <c r="L30" s="24"/>
      <c r="M30" s="24">
        <v>1</v>
      </c>
      <c r="N30" s="24">
        <v>1</v>
      </c>
      <c r="O30" s="24">
        <f t="shared" si="1"/>
        <v>1</v>
      </c>
      <c r="P30" s="40">
        <v>2088900</v>
      </c>
      <c r="Q30" s="60">
        <v>1</v>
      </c>
      <c r="R30" s="40">
        <v>2088900</v>
      </c>
      <c r="S30" s="40">
        <v>174075</v>
      </c>
    </row>
    <row r="31" spans="1:19" s="8" customFormat="1" ht="36">
      <c r="A31" s="109"/>
      <c r="B31" s="109"/>
      <c r="C31" s="113"/>
      <c r="D31" s="34" t="s">
        <v>13</v>
      </c>
      <c r="E31" s="67" t="s">
        <v>246</v>
      </c>
      <c r="F31" s="68" t="s">
        <v>445</v>
      </c>
      <c r="G31" s="20"/>
      <c r="H31" s="24"/>
      <c r="I31" s="24"/>
      <c r="J31" s="24"/>
      <c r="K31" s="24"/>
      <c r="L31" s="24"/>
      <c r="M31" s="24">
        <v>1</v>
      </c>
      <c r="N31" s="24"/>
      <c r="O31" s="24">
        <f t="shared" si="1"/>
        <v>1</v>
      </c>
      <c r="P31" s="40">
        <v>2088900</v>
      </c>
      <c r="Q31" s="60">
        <v>1</v>
      </c>
      <c r="R31" s="40">
        <v>2088900</v>
      </c>
      <c r="S31" s="40">
        <v>174075</v>
      </c>
    </row>
    <row r="32" spans="1:19" s="8" customFormat="1" ht="24">
      <c r="A32" s="109"/>
      <c r="B32" s="109"/>
      <c r="C32" s="113"/>
      <c r="D32" s="34" t="s">
        <v>13</v>
      </c>
      <c r="E32" s="67" t="s">
        <v>100</v>
      </c>
      <c r="F32" s="68" t="s">
        <v>446</v>
      </c>
      <c r="G32" s="27"/>
      <c r="H32" s="24"/>
      <c r="I32" s="24">
        <v>1</v>
      </c>
      <c r="J32" s="24">
        <v>1</v>
      </c>
      <c r="K32" s="24"/>
      <c r="L32" s="24"/>
      <c r="M32" s="24"/>
      <c r="N32" s="24"/>
      <c r="O32" s="24">
        <f t="shared" si="1"/>
        <v>1</v>
      </c>
      <c r="P32" s="40">
        <v>1174200</v>
      </c>
      <c r="Q32" s="60">
        <v>1</v>
      </c>
      <c r="R32" s="40">
        <v>1174200</v>
      </c>
      <c r="S32" s="40">
        <v>97850</v>
      </c>
    </row>
    <row r="33" spans="1:19" s="48" customFormat="1" ht="15">
      <c r="A33" s="87" t="s">
        <v>40</v>
      </c>
      <c r="B33" s="88"/>
      <c r="C33" s="88"/>
      <c r="D33" s="89"/>
      <c r="E33" s="70"/>
      <c r="F33" s="66"/>
      <c r="G33" s="71">
        <f>SUM(G28:G32)</f>
        <v>0</v>
      </c>
      <c r="H33" s="71">
        <f aca="true" t="shared" si="4" ref="H33:O33">SUM(H28:H32)</f>
        <v>0</v>
      </c>
      <c r="I33" s="71">
        <f t="shared" si="4"/>
        <v>2</v>
      </c>
      <c r="J33" s="71">
        <f t="shared" si="4"/>
        <v>2</v>
      </c>
      <c r="K33" s="71">
        <f t="shared" si="4"/>
        <v>1</v>
      </c>
      <c r="L33" s="71">
        <f t="shared" si="4"/>
        <v>1</v>
      </c>
      <c r="M33" s="71">
        <f t="shared" si="4"/>
        <v>2</v>
      </c>
      <c r="N33" s="71">
        <f t="shared" si="4"/>
        <v>1</v>
      </c>
      <c r="O33" s="71">
        <f t="shared" si="4"/>
        <v>5</v>
      </c>
      <c r="P33" s="72">
        <v>8386500</v>
      </c>
      <c r="Q33" s="73"/>
      <c r="R33" s="72">
        <f>SUM(R28:R32)</f>
        <v>8386500</v>
      </c>
      <c r="S33" s="72">
        <f>SUM(S28:S32)</f>
        <v>698875</v>
      </c>
    </row>
    <row r="34" spans="1:19" s="8" customFormat="1" ht="48">
      <c r="A34" s="114" t="s">
        <v>24</v>
      </c>
      <c r="B34" s="114" t="s">
        <v>278</v>
      </c>
      <c r="C34" s="117" t="s">
        <v>4</v>
      </c>
      <c r="D34" s="35" t="s">
        <v>13</v>
      </c>
      <c r="E34" s="67" t="s">
        <v>247</v>
      </c>
      <c r="F34" s="68" t="s">
        <v>447</v>
      </c>
      <c r="G34" s="21"/>
      <c r="H34" s="24"/>
      <c r="I34" s="24"/>
      <c r="J34" s="24"/>
      <c r="K34" s="24"/>
      <c r="L34" s="24"/>
      <c r="M34" s="24">
        <v>1</v>
      </c>
      <c r="N34" s="24">
        <v>1</v>
      </c>
      <c r="O34" s="24">
        <f t="shared" si="1"/>
        <v>1</v>
      </c>
      <c r="P34" s="40">
        <v>2088900</v>
      </c>
      <c r="Q34" s="60">
        <v>1</v>
      </c>
      <c r="R34" s="40">
        <v>2088900</v>
      </c>
      <c r="S34" s="40">
        <v>174075</v>
      </c>
    </row>
    <row r="35" spans="1:19" s="8" customFormat="1" ht="36">
      <c r="A35" s="115"/>
      <c r="B35" s="115"/>
      <c r="C35" s="118"/>
      <c r="D35" s="35" t="s">
        <v>13</v>
      </c>
      <c r="E35" s="67" t="s">
        <v>101</v>
      </c>
      <c r="F35" s="68" t="s">
        <v>448</v>
      </c>
      <c r="G35" s="21"/>
      <c r="H35" s="24"/>
      <c r="I35" s="24"/>
      <c r="J35" s="24"/>
      <c r="K35" s="24"/>
      <c r="L35" s="24"/>
      <c r="M35" s="24">
        <v>1</v>
      </c>
      <c r="N35" s="24">
        <v>1</v>
      </c>
      <c r="O35" s="24">
        <f t="shared" si="1"/>
        <v>1</v>
      </c>
      <c r="P35" s="40">
        <v>2088900</v>
      </c>
      <c r="Q35" s="60">
        <v>1</v>
      </c>
      <c r="R35" s="40">
        <v>2088900</v>
      </c>
      <c r="S35" s="40">
        <v>174075</v>
      </c>
    </row>
    <row r="36" spans="1:19" s="8" customFormat="1" ht="36">
      <c r="A36" s="115"/>
      <c r="B36" s="115"/>
      <c r="C36" s="118"/>
      <c r="D36" s="35" t="s">
        <v>13</v>
      </c>
      <c r="E36" s="67" t="s">
        <v>102</v>
      </c>
      <c r="F36" s="68" t="s">
        <v>449</v>
      </c>
      <c r="G36" s="21"/>
      <c r="H36" s="24"/>
      <c r="I36" s="24"/>
      <c r="J36" s="24"/>
      <c r="K36" s="24"/>
      <c r="L36" s="24"/>
      <c r="M36" s="24">
        <v>1</v>
      </c>
      <c r="N36" s="24">
        <v>1</v>
      </c>
      <c r="O36" s="24">
        <f t="shared" si="1"/>
        <v>1</v>
      </c>
      <c r="P36" s="40">
        <v>2088900</v>
      </c>
      <c r="Q36" s="60">
        <v>1</v>
      </c>
      <c r="R36" s="40">
        <v>2088900</v>
      </c>
      <c r="S36" s="40">
        <v>174075</v>
      </c>
    </row>
    <row r="37" spans="1:19" s="8" customFormat="1" ht="36">
      <c r="A37" s="115"/>
      <c r="B37" s="115"/>
      <c r="C37" s="118"/>
      <c r="D37" s="35" t="s">
        <v>13</v>
      </c>
      <c r="E37" s="67" t="s">
        <v>248</v>
      </c>
      <c r="F37" s="68" t="s">
        <v>450</v>
      </c>
      <c r="G37" s="21"/>
      <c r="H37" s="24"/>
      <c r="I37" s="24">
        <v>1</v>
      </c>
      <c r="J37" s="24">
        <v>1</v>
      </c>
      <c r="K37" s="24"/>
      <c r="L37" s="24"/>
      <c r="M37" s="24"/>
      <c r="N37" s="24"/>
      <c r="O37" s="24">
        <f t="shared" si="1"/>
        <v>1</v>
      </c>
      <c r="P37" s="40">
        <v>1174200</v>
      </c>
      <c r="Q37" s="60">
        <v>1</v>
      </c>
      <c r="R37" s="40">
        <v>1174200</v>
      </c>
      <c r="S37" s="40">
        <v>97850</v>
      </c>
    </row>
    <row r="38" spans="1:19" s="8" customFormat="1" ht="48">
      <c r="A38" s="115"/>
      <c r="B38" s="115"/>
      <c r="C38" s="118"/>
      <c r="D38" s="35" t="s">
        <v>13</v>
      </c>
      <c r="E38" s="67" t="s">
        <v>103</v>
      </c>
      <c r="F38" s="68" t="s">
        <v>451</v>
      </c>
      <c r="G38" s="21"/>
      <c r="H38" s="24"/>
      <c r="I38" s="24">
        <v>1</v>
      </c>
      <c r="J38" s="24">
        <v>1</v>
      </c>
      <c r="K38" s="24"/>
      <c r="L38" s="24"/>
      <c r="M38" s="24"/>
      <c r="N38" s="24"/>
      <c r="O38" s="24">
        <f t="shared" si="1"/>
        <v>1</v>
      </c>
      <c r="P38" s="40">
        <v>1174200</v>
      </c>
      <c r="Q38" s="60">
        <v>1</v>
      </c>
      <c r="R38" s="40">
        <v>1174200</v>
      </c>
      <c r="S38" s="40">
        <v>97850</v>
      </c>
    </row>
    <row r="39" spans="1:19" s="8" customFormat="1" ht="36">
      <c r="A39" s="115"/>
      <c r="B39" s="115"/>
      <c r="C39" s="118"/>
      <c r="D39" s="35" t="s">
        <v>13</v>
      </c>
      <c r="E39" s="67" t="s">
        <v>104</v>
      </c>
      <c r="F39" s="68" t="s">
        <v>452</v>
      </c>
      <c r="G39" s="21"/>
      <c r="H39" s="24"/>
      <c r="I39" s="24"/>
      <c r="J39" s="24"/>
      <c r="K39" s="24">
        <v>1</v>
      </c>
      <c r="L39" s="24">
        <v>1</v>
      </c>
      <c r="M39" s="24"/>
      <c r="N39" s="24"/>
      <c r="O39" s="24">
        <f t="shared" si="1"/>
        <v>1</v>
      </c>
      <c r="P39" s="40">
        <v>1860300</v>
      </c>
      <c r="Q39" s="60">
        <v>1</v>
      </c>
      <c r="R39" s="40">
        <v>1860300</v>
      </c>
      <c r="S39" s="40">
        <v>155025</v>
      </c>
    </row>
    <row r="40" spans="1:19" s="8" customFormat="1" ht="24">
      <c r="A40" s="116"/>
      <c r="B40" s="116"/>
      <c r="C40" s="119"/>
      <c r="D40" s="35" t="s">
        <v>13</v>
      </c>
      <c r="E40" s="67" t="s">
        <v>105</v>
      </c>
      <c r="F40" s="68" t="s">
        <v>453</v>
      </c>
      <c r="G40" s="21"/>
      <c r="H40" s="24"/>
      <c r="I40" s="24">
        <v>1</v>
      </c>
      <c r="J40" s="24">
        <v>1</v>
      </c>
      <c r="K40" s="24"/>
      <c r="L40" s="24"/>
      <c r="M40" s="24"/>
      <c r="N40" s="24"/>
      <c r="O40" s="24">
        <f t="shared" si="1"/>
        <v>1</v>
      </c>
      <c r="P40" s="40">
        <v>1174200</v>
      </c>
      <c r="Q40" s="60">
        <v>1</v>
      </c>
      <c r="R40" s="40">
        <v>1174200</v>
      </c>
      <c r="S40" s="40">
        <v>97850</v>
      </c>
    </row>
    <row r="41" spans="1:19" s="48" customFormat="1" ht="15">
      <c r="A41" s="87" t="s">
        <v>41</v>
      </c>
      <c r="B41" s="88"/>
      <c r="C41" s="88"/>
      <c r="D41" s="89"/>
      <c r="E41" s="70"/>
      <c r="F41" s="66"/>
      <c r="G41" s="71">
        <f aca="true" t="shared" si="5" ref="G41:O41">SUM(G34:G40)</f>
        <v>0</v>
      </c>
      <c r="H41" s="71">
        <f t="shared" si="5"/>
        <v>0</v>
      </c>
      <c r="I41" s="71">
        <f t="shared" si="5"/>
        <v>3</v>
      </c>
      <c r="J41" s="71">
        <f t="shared" si="5"/>
        <v>3</v>
      </c>
      <c r="K41" s="71">
        <f t="shared" si="5"/>
        <v>1</v>
      </c>
      <c r="L41" s="71">
        <f t="shared" si="5"/>
        <v>1</v>
      </c>
      <c r="M41" s="71">
        <f t="shared" si="5"/>
        <v>3</v>
      </c>
      <c r="N41" s="71">
        <f t="shared" si="5"/>
        <v>3</v>
      </c>
      <c r="O41" s="71">
        <f t="shared" si="5"/>
        <v>7</v>
      </c>
      <c r="P41" s="72">
        <v>11649600</v>
      </c>
      <c r="Q41" s="73"/>
      <c r="R41" s="72">
        <v>11649600</v>
      </c>
      <c r="S41" s="72">
        <v>970800</v>
      </c>
    </row>
    <row r="42" spans="1:19" s="8" customFormat="1" ht="36">
      <c r="A42" s="114" t="s">
        <v>25</v>
      </c>
      <c r="B42" s="114" t="s">
        <v>279</v>
      </c>
      <c r="C42" s="110" t="s">
        <v>61</v>
      </c>
      <c r="D42" s="29" t="s">
        <v>13</v>
      </c>
      <c r="E42" s="67" t="s">
        <v>106</v>
      </c>
      <c r="F42" s="68" t="s">
        <v>304</v>
      </c>
      <c r="G42" s="20"/>
      <c r="H42" s="25"/>
      <c r="I42" s="25">
        <v>1</v>
      </c>
      <c r="J42" s="25">
        <v>1</v>
      </c>
      <c r="K42" s="25"/>
      <c r="L42" s="25"/>
      <c r="M42" s="25"/>
      <c r="N42" s="25"/>
      <c r="O42" s="24">
        <f t="shared" si="1"/>
        <v>1</v>
      </c>
      <c r="P42" s="40">
        <v>1174200</v>
      </c>
      <c r="Q42" s="60">
        <v>1</v>
      </c>
      <c r="R42" s="40">
        <v>1174200</v>
      </c>
      <c r="S42" s="40">
        <v>97850</v>
      </c>
    </row>
    <row r="43" spans="1:19" s="8" customFormat="1" ht="36">
      <c r="A43" s="115"/>
      <c r="B43" s="115"/>
      <c r="C43" s="111"/>
      <c r="D43" s="29" t="s">
        <v>13</v>
      </c>
      <c r="E43" s="67" t="s">
        <v>107</v>
      </c>
      <c r="F43" s="68" t="s">
        <v>305</v>
      </c>
      <c r="G43" s="20"/>
      <c r="H43" s="25"/>
      <c r="I43" s="25">
        <v>1</v>
      </c>
      <c r="J43" s="25">
        <v>1</v>
      </c>
      <c r="K43" s="25"/>
      <c r="L43" s="25"/>
      <c r="M43" s="25"/>
      <c r="N43" s="25"/>
      <c r="O43" s="24">
        <f t="shared" si="1"/>
        <v>1</v>
      </c>
      <c r="P43" s="40">
        <v>1174200</v>
      </c>
      <c r="Q43" s="60">
        <v>1</v>
      </c>
      <c r="R43" s="40">
        <v>1174200</v>
      </c>
      <c r="S43" s="40">
        <v>97850</v>
      </c>
    </row>
    <row r="44" spans="1:19" s="8" customFormat="1" ht="24">
      <c r="A44" s="115"/>
      <c r="B44" s="115"/>
      <c r="C44" s="111"/>
      <c r="D44" s="29" t="s">
        <v>13</v>
      </c>
      <c r="E44" s="67" t="s">
        <v>108</v>
      </c>
      <c r="F44" s="68" t="s">
        <v>306</v>
      </c>
      <c r="G44" s="20"/>
      <c r="H44" s="25"/>
      <c r="I44" s="25"/>
      <c r="J44" s="25"/>
      <c r="K44" s="25"/>
      <c r="L44" s="25"/>
      <c r="M44" s="25">
        <v>1</v>
      </c>
      <c r="N44" s="25">
        <v>1</v>
      </c>
      <c r="O44" s="24">
        <f t="shared" si="1"/>
        <v>1</v>
      </c>
      <c r="P44" s="40">
        <v>2088900</v>
      </c>
      <c r="Q44" s="60">
        <v>1</v>
      </c>
      <c r="R44" s="40">
        <v>2088900</v>
      </c>
      <c r="S44" s="40">
        <v>174075</v>
      </c>
    </row>
    <row r="45" spans="1:19" s="8" customFormat="1" ht="48">
      <c r="A45" s="115"/>
      <c r="B45" s="115"/>
      <c r="C45" s="111"/>
      <c r="D45" s="29" t="s">
        <v>13</v>
      </c>
      <c r="E45" s="67" t="s">
        <v>109</v>
      </c>
      <c r="F45" s="68" t="s">
        <v>307</v>
      </c>
      <c r="G45" s="20"/>
      <c r="H45" s="25"/>
      <c r="I45" s="25"/>
      <c r="J45" s="25"/>
      <c r="K45" s="25">
        <v>1</v>
      </c>
      <c r="L45" s="25">
        <v>1</v>
      </c>
      <c r="M45" s="25"/>
      <c r="N45" s="25"/>
      <c r="O45" s="24">
        <f t="shared" si="1"/>
        <v>1</v>
      </c>
      <c r="P45" s="40">
        <v>1860300</v>
      </c>
      <c r="Q45" s="60">
        <v>1</v>
      </c>
      <c r="R45" s="40">
        <v>1860300</v>
      </c>
      <c r="S45" s="40">
        <v>155025</v>
      </c>
    </row>
    <row r="46" spans="1:19" s="8" customFormat="1" ht="24">
      <c r="A46" s="115"/>
      <c r="B46" s="115"/>
      <c r="C46" s="111"/>
      <c r="D46" s="29" t="s">
        <v>13</v>
      </c>
      <c r="E46" s="67" t="s">
        <v>110</v>
      </c>
      <c r="F46" s="68" t="s">
        <v>308</v>
      </c>
      <c r="G46" s="20"/>
      <c r="H46" s="25"/>
      <c r="I46" s="25">
        <v>1</v>
      </c>
      <c r="J46" s="25">
        <v>1</v>
      </c>
      <c r="K46" s="25"/>
      <c r="L46" s="25"/>
      <c r="M46" s="25"/>
      <c r="N46" s="25"/>
      <c r="O46" s="24">
        <f t="shared" si="1"/>
        <v>1</v>
      </c>
      <c r="P46" s="40">
        <v>1174200</v>
      </c>
      <c r="Q46" s="60">
        <v>1</v>
      </c>
      <c r="R46" s="40">
        <v>1174200</v>
      </c>
      <c r="S46" s="40">
        <v>97850</v>
      </c>
    </row>
    <row r="47" spans="1:19" s="8" customFormat="1" ht="36">
      <c r="A47" s="115"/>
      <c r="B47" s="115"/>
      <c r="C47" s="111"/>
      <c r="D47" s="29" t="s">
        <v>14</v>
      </c>
      <c r="E47" s="67" t="s">
        <v>111</v>
      </c>
      <c r="F47" s="68" t="s">
        <v>484</v>
      </c>
      <c r="G47" s="20"/>
      <c r="H47" s="25"/>
      <c r="I47" s="25"/>
      <c r="J47" s="25"/>
      <c r="K47" s="25">
        <v>1</v>
      </c>
      <c r="L47" s="25">
        <v>1</v>
      </c>
      <c r="M47" s="25"/>
      <c r="N47" s="25"/>
      <c r="O47" s="24">
        <f t="shared" si="1"/>
        <v>1</v>
      </c>
      <c r="P47" s="40">
        <v>1860300</v>
      </c>
      <c r="Q47" s="60">
        <v>1</v>
      </c>
      <c r="R47" s="40">
        <v>1860300</v>
      </c>
      <c r="S47" s="40">
        <v>155025</v>
      </c>
    </row>
    <row r="48" spans="1:19" s="48" customFormat="1" ht="15">
      <c r="A48" s="87" t="s">
        <v>42</v>
      </c>
      <c r="B48" s="88"/>
      <c r="C48" s="88"/>
      <c r="D48" s="89"/>
      <c r="E48" s="70"/>
      <c r="F48" s="66"/>
      <c r="G48" s="71">
        <f>SUM(G42:G47)</f>
        <v>0</v>
      </c>
      <c r="H48" s="71">
        <f aca="true" t="shared" si="6" ref="H48:O48">SUM(H42:H47)</f>
        <v>0</v>
      </c>
      <c r="I48" s="71">
        <f t="shared" si="6"/>
        <v>3</v>
      </c>
      <c r="J48" s="71">
        <f t="shared" si="6"/>
        <v>3</v>
      </c>
      <c r="K48" s="71">
        <f t="shared" si="6"/>
        <v>2</v>
      </c>
      <c r="L48" s="71">
        <f t="shared" si="6"/>
        <v>2</v>
      </c>
      <c r="M48" s="71">
        <f t="shared" si="6"/>
        <v>1</v>
      </c>
      <c r="N48" s="71">
        <f t="shared" si="6"/>
        <v>1</v>
      </c>
      <c r="O48" s="71">
        <f t="shared" si="6"/>
        <v>6</v>
      </c>
      <c r="P48" s="72">
        <v>9332100</v>
      </c>
      <c r="Q48" s="73"/>
      <c r="R48" s="72">
        <v>9332100</v>
      </c>
      <c r="S48" s="72">
        <v>777675</v>
      </c>
    </row>
    <row r="49" spans="1:19" s="8" customFormat="1" ht="36">
      <c r="A49" s="29" t="s">
        <v>26</v>
      </c>
      <c r="B49" s="29" t="s">
        <v>280</v>
      </c>
      <c r="C49" s="19" t="s">
        <v>71</v>
      </c>
      <c r="D49" s="34" t="s">
        <v>13</v>
      </c>
      <c r="E49" s="67" t="s">
        <v>112</v>
      </c>
      <c r="F49" s="68" t="s">
        <v>309</v>
      </c>
      <c r="G49" s="19"/>
      <c r="H49" s="24"/>
      <c r="I49" s="24"/>
      <c r="J49" s="24"/>
      <c r="K49" s="24">
        <v>1</v>
      </c>
      <c r="L49" s="24">
        <v>1</v>
      </c>
      <c r="M49" s="24"/>
      <c r="N49" s="24"/>
      <c r="O49" s="24">
        <f t="shared" si="1"/>
        <v>1</v>
      </c>
      <c r="P49" s="40">
        <v>1860300</v>
      </c>
      <c r="Q49" s="60">
        <v>1</v>
      </c>
      <c r="R49" s="40">
        <v>1860300</v>
      </c>
      <c r="S49" s="40">
        <v>155025</v>
      </c>
    </row>
    <row r="50" spans="1:19" s="48" customFormat="1" ht="15">
      <c r="A50" s="87" t="s">
        <v>43</v>
      </c>
      <c r="B50" s="88"/>
      <c r="C50" s="88"/>
      <c r="D50" s="89"/>
      <c r="E50" s="70"/>
      <c r="F50" s="66"/>
      <c r="G50" s="71">
        <f>SUM(G49)</f>
        <v>0</v>
      </c>
      <c r="H50" s="71">
        <f aca="true" t="shared" si="7" ref="H50:O50">SUM(H49)</f>
        <v>0</v>
      </c>
      <c r="I50" s="71">
        <f t="shared" si="7"/>
        <v>0</v>
      </c>
      <c r="J50" s="71">
        <f t="shared" si="7"/>
        <v>0</v>
      </c>
      <c r="K50" s="71">
        <f t="shared" si="7"/>
        <v>1</v>
      </c>
      <c r="L50" s="71">
        <f t="shared" si="7"/>
        <v>1</v>
      </c>
      <c r="M50" s="71">
        <f t="shared" si="7"/>
        <v>0</v>
      </c>
      <c r="N50" s="71">
        <f t="shared" si="7"/>
        <v>0</v>
      </c>
      <c r="O50" s="71">
        <f t="shared" si="7"/>
        <v>1</v>
      </c>
      <c r="P50" s="72">
        <v>1860300</v>
      </c>
      <c r="Q50" s="73"/>
      <c r="R50" s="72">
        <v>1860300</v>
      </c>
      <c r="S50" s="72">
        <v>155025</v>
      </c>
    </row>
    <row r="51" spans="1:19" s="8" customFormat="1" ht="36">
      <c r="A51" s="109" t="s">
        <v>27</v>
      </c>
      <c r="B51" s="109" t="s">
        <v>281</v>
      </c>
      <c r="C51" s="110" t="s">
        <v>62</v>
      </c>
      <c r="D51" s="34" t="s">
        <v>14</v>
      </c>
      <c r="E51" s="67" t="s">
        <v>113</v>
      </c>
      <c r="F51" s="68" t="s">
        <v>454</v>
      </c>
      <c r="G51" s="74">
        <v>1</v>
      </c>
      <c r="H51" s="24">
        <v>1</v>
      </c>
      <c r="I51" s="24"/>
      <c r="J51" s="24"/>
      <c r="K51" s="24"/>
      <c r="L51" s="24"/>
      <c r="M51" s="24"/>
      <c r="N51" s="24"/>
      <c r="O51" s="24">
        <f t="shared" si="1"/>
        <v>1</v>
      </c>
      <c r="P51" s="40">
        <v>1115490</v>
      </c>
      <c r="Q51" s="60">
        <v>1</v>
      </c>
      <c r="R51" s="40">
        <v>1115490</v>
      </c>
      <c r="S51" s="40">
        <v>92957.5</v>
      </c>
    </row>
    <row r="52" spans="1:19" s="8" customFormat="1" ht="36">
      <c r="A52" s="109"/>
      <c r="B52" s="109"/>
      <c r="C52" s="111"/>
      <c r="D52" s="34" t="s">
        <v>14</v>
      </c>
      <c r="E52" s="67" t="s">
        <v>114</v>
      </c>
      <c r="F52" s="68" t="s">
        <v>455</v>
      </c>
      <c r="G52" s="20"/>
      <c r="H52" s="24"/>
      <c r="I52" s="24"/>
      <c r="J52" s="24"/>
      <c r="K52" s="24"/>
      <c r="L52" s="24"/>
      <c r="M52" s="24">
        <v>1</v>
      </c>
      <c r="N52" s="24"/>
      <c r="O52" s="24">
        <f t="shared" si="1"/>
        <v>1</v>
      </c>
      <c r="P52" s="40">
        <v>2088900</v>
      </c>
      <c r="Q52" s="69">
        <v>0.22</v>
      </c>
      <c r="R52" s="40">
        <v>459558</v>
      </c>
      <c r="S52" s="40">
        <v>38296.5</v>
      </c>
    </row>
    <row r="53" spans="1:19" s="8" customFormat="1" ht="36">
      <c r="A53" s="109"/>
      <c r="B53" s="109"/>
      <c r="C53" s="111"/>
      <c r="D53" s="34" t="s">
        <v>14</v>
      </c>
      <c r="E53" s="67" t="s">
        <v>115</v>
      </c>
      <c r="F53" s="68" t="s">
        <v>456</v>
      </c>
      <c r="G53" s="20"/>
      <c r="H53" s="24"/>
      <c r="I53" s="24"/>
      <c r="J53" s="24"/>
      <c r="K53" s="24">
        <v>1</v>
      </c>
      <c r="L53" s="24">
        <v>1</v>
      </c>
      <c r="M53" s="24"/>
      <c r="N53" s="24"/>
      <c r="O53" s="24">
        <f t="shared" si="1"/>
        <v>1</v>
      </c>
      <c r="P53" s="40">
        <v>1860300</v>
      </c>
      <c r="Q53" s="60">
        <v>1</v>
      </c>
      <c r="R53" s="40">
        <v>1860300</v>
      </c>
      <c r="S53" s="40">
        <v>155025</v>
      </c>
    </row>
    <row r="54" spans="1:19" s="8" customFormat="1" ht="24">
      <c r="A54" s="109"/>
      <c r="B54" s="109"/>
      <c r="C54" s="111"/>
      <c r="D54" s="34" t="s">
        <v>13</v>
      </c>
      <c r="E54" s="67" t="s">
        <v>116</v>
      </c>
      <c r="F54" s="68" t="s">
        <v>310</v>
      </c>
      <c r="G54" s="20"/>
      <c r="H54" s="24"/>
      <c r="I54" s="24">
        <v>1</v>
      </c>
      <c r="J54" s="24">
        <v>1</v>
      </c>
      <c r="K54" s="24"/>
      <c r="L54" s="24"/>
      <c r="M54" s="24"/>
      <c r="N54" s="24"/>
      <c r="O54" s="24">
        <f t="shared" si="1"/>
        <v>1</v>
      </c>
      <c r="P54" s="40">
        <v>1174200</v>
      </c>
      <c r="Q54" s="60">
        <v>1</v>
      </c>
      <c r="R54" s="40">
        <v>1174200</v>
      </c>
      <c r="S54" s="40">
        <v>97850</v>
      </c>
    </row>
    <row r="55" spans="1:19" s="8" customFormat="1" ht="36">
      <c r="A55" s="109"/>
      <c r="B55" s="109"/>
      <c r="C55" s="111"/>
      <c r="D55" s="34" t="s">
        <v>14</v>
      </c>
      <c r="E55" s="67" t="s">
        <v>117</v>
      </c>
      <c r="F55" s="68" t="s">
        <v>457</v>
      </c>
      <c r="G55" s="20"/>
      <c r="H55" s="24"/>
      <c r="I55" s="24"/>
      <c r="J55" s="24"/>
      <c r="K55" s="24">
        <v>1</v>
      </c>
      <c r="L55" s="24">
        <v>1</v>
      </c>
      <c r="M55" s="24"/>
      <c r="N55" s="24"/>
      <c r="O55" s="24">
        <f t="shared" si="1"/>
        <v>1</v>
      </c>
      <c r="P55" s="40">
        <v>1860300</v>
      </c>
      <c r="Q55" s="60">
        <v>1</v>
      </c>
      <c r="R55" s="40">
        <v>1860300</v>
      </c>
      <c r="S55" s="40">
        <v>155025</v>
      </c>
    </row>
    <row r="56" spans="1:19" s="8" customFormat="1" ht="36">
      <c r="A56" s="109"/>
      <c r="B56" s="109"/>
      <c r="C56" s="111"/>
      <c r="D56" s="34" t="s">
        <v>14</v>
      </c>
      <c r="E56" s="67" t="s">
        <v>118</v>
      </c>
      <c r="F56" s="68" t="s">
        <v>458</v>
      </c>
      <c r="G56" s="20"/>
      <c r="H56" s="24"/>
      <c r="I56" s="24">
        <v>1</v>
      </c>
      <c r="J56" s="24">
        <v>1</v>
      </c>
      <c r="K56" s="24"/>
      <c r="L56" s="24"/>
      <c r="M56" s="24"/>
      <c r="N56" s="24"/>
      <c r="O56" s="24">
        <f t="shared" si="1"/>
        <v>1</v>
      </c>
      <c r="P56" s="40">
        <v>1174200</v>
      </c>
      <c r="Q56" s="60">
        <v>1</v>
      </c>
      <c r="R56" s="40">
        <v>1174200</v>
      </c>
      <c r="S56" s="40">
        <v>97850</v>
      </c>
    </row>
    <row r="57" spans="1:19" s="8" customFormat="1" ht="24">
      <c r="A57" s="109"/>
      <c r="B57" s="109"/>
      <c r="C57" s="111"/>
      <c r="D57" s="34" t="s">
        <v>13</v>
      </c>
      <c r="E57" s="67" t="s">
        <v>119</v>
      </c>
      <c r="F57" s="68" t="s">
        <v>312</v>
      </c>
      <c r="G57" s="74">
        <v>1</v>
      </c>
      <c r="H57" s="24">
        <v>1</v>
      </c>
      <c r="I57" s="24"/>
      <c r="J57" s="24"/>
      <c r="K57" s="24"/>
      <c r="L57" s="24"/>
      <c r="M57" s="24"/>
      <c r="N57" s="24"/>
      <c r="O57" s="24">
        <f t="shared" si="1"/>
        <v>1</v>
      </c>
      <c r="P57" s="40">
        <v>1115490</v>
      </c>
      <c r="Q57" s="60">
        <v>1</v>
      </c>
      <c r="R57" s="40">
        <v>1115490</v>
      </c>
      <c r="S57" s="40">
        <v>92957.5</v>
      </c>
    </row>
    <row r="58" spans="1:19" s="8" customFormat="1" ht="24">
      <c r="A58" s="109"/>
      <c r="B58" s="109"/>
      <c r="C58" s="111"/>
      <c r="D58" s="34" t="s">
        <v>13</v>
      </c>
      <c r="E58" s="67" t="s">
        <v>120</v>
      </c>
      <c r="F58" s="68" t="s">
        <v>316</v>
      </c>
      <c r="G58" s="20"/>
      <c r="H58" s="24"/>
      <c r="I58" s="24"/>
      <c r="J58" s="24"/>
      <c r="K58" s="24">
        <v>1</v>
      </c>
      <c r="L58" s="24">
        <v>1</v>
      </c>
      <c r="M58" s="24"/>
      <c r="N58" s="24"/>
      <c r="O58" s="24">
        <f t="shared" si="1"/>
        <v>1</v>
      </c>
      <c r="P58" s="40">
        <v>1860300</v>
      </c>
      <c r="Q58" s="60">
        <v>1</v>
      </c>
      <c r="R58" s="40">
        <v>1860300</v>
      </c>
      <c r="S58" s="40">
        <v>155025</v>
      </c>
    </row>
    <row r="59" spans="1:19" s="8" customFormat="1" ht="24">
      <c r="A59" s="109"/>
      <c r="B59" s="109"/>
      <c r="C59" s="111"/>
      <c r="D59" s="34" t="s">
        <v>14</v>
      </c>
      <c r="E59" s="67" t="s">
        <v>121</v>
      </c>
      <c r="F59" s="68" t="s">
        <v>459</v>
      </c>
      <c r="G59" s="20"/>
      <c r="H59" s="24"/>
      <c r="I59" s="24">
        <v>1</v>
      </c>
      <c r="J59" s="24">
        <v>1</v>
      </c>
      <c r="K59" s="24"/>
      <c r="L59" s="24"/>
      <c r="M59" s="24"/>
      <c r="N59" s="24"/>
      <c r="O59" s="24">
        <f t="shared" si="1"/>
        <v>1</v>
      </c>
      <c r="P59" s="40">
        <v>1174200</v>
      </c>
      <c r="Q59" s="60">
        <v>1</v>
      </c>
      <c r="R59" s="40">
        <v>1174200</v>
      </c>
      <c r="S59" s="40">
        <v>97850</v>
      </c>
    </row>
    <row r="60" spans="1:19" s="8" customFormat="1" ht="36">
      <c r="A60" s="109"/>
      <c r="B60" s="109"/>
      <c r="C60" s="111"/>
      <c r="D60" s="34" t="s">
        <v>13</v>
      </c>
      <c r="E60" s="67" t="s">
        <v>122</v>
      </c>
      <c r="F60" s="68" t="s">
        <v>311</v>
      </c>
      <c r="G60" s="20"/>
      <c r="H60" s="24"/>
      <c r="I60" s="24"/>
      <c r="J60" s="24"/>
      <c r="K60" s="24">
        <v>1</v>
      </c>
      <c r="L60" s="24">
        <v>1</v>
      </c>
      <c r="M60" s="24"/>
      <c r="N60" s="24"/>
      <c r="O60" s="24">
        <f t="shared" si="1"/>
        <v>1</v>
      </c>
      <c r="P60" s="40">
        <v>1860300</v>
      </c>
      <c r="Q60" s="60">
        <v>1</v>
      </c>
      <c r="R60" s="40">
        <v>1860300</v>
      </c>
      <c r="S60" s="40">
        <v>155025</v>
      </c>
    </row>
    <row r="61" spans="1:19" s="8" customFormat="1" ht="36">
      <c r="A61" s="109"/>
      <c r="B61" s="109"/>
      <c r="C61" s="111"/>
      <c r="D61" s="34" t="s">
        <v>13</v>
      </c>
      <c r="E61" s="67" t="s">
        <v>123</v>
      </c>
      <c r="F61" s="68" t="s">
        <v>317</v>
      </c>
      <c r="G61" s="20"/>
      <c r="H61" s="24"/>
      <c r="I61" s="24">
        <v>1</v>
      </c>
      <c r="J61" s="24">
        <v>1</v>
      </c>
      <c r="K61" s="24"/>
      <c r="L61" s="24"/>
      <c r="M61" s="24"/>
      <c r="N61" s="24"/>
      <c r="O61" s="24">
        <f t="shared" si="1"/>
        <v>1</v>
      </c>
      <c r="P61" s="40">
        <v>1174200</v>
      </c>
      <c r="Q61" s="60">
        <v>1</v>
      </c>
      <c r="R61" s="40">
        <v>1174200</v>
      </c>
      <c r="S61" s="40">
        <v>97850</v>
      </c>
    </row>
    <row r="62" spans="1:19" s="8" customFormat="1" ht="36">
      <c r="A62" s="109"/>
      <c r="B62" s="109"/>
      <c r="C62" s="111"/>
      <c r="D62" s="34" t="s">
        <v>13</v>
      </c>
      <c r="E62" s="67" t="s">
        <v>124</v>
      </c>
      <c r="F62" s="68" t="s">
        <v>313</v>
      </c>
      <c r="G62" s="74">
        <v>1</v>
      </c>
      <c r="H62" s="24">
        <v>1</v>
      </c>
      <c r="I62" s="24"/>
      <c r="J62" s="24"/>
      <c r="K62" s="24"/>
      <c r="L62" s="24"/>
      <c r="M62" s="24"/>
      <c r="N62" s="24"/>
      <c r="O62" s="24">
        <f t="shared" si="1"/>
        <v>1</v>
      </c>
      <c r="P62" s="40">
        <v>1115490</v>
      </c>
      <c r="Q62" s="60">
        <v>1</v>
      </c>
      <c r="R62" s="40">
        <v>1115490</v>
      </c>
      <c r="S62" s="40">
        <v>92957.5</v>
      </c>
    </row>
    <row r="63" spans="1:19" s="8" customFormat="1" ht="36">
      <c r="A63" s="109"/>
      <c r="B63" s="109"/>
      <c r="C63" s="111"/>
      <c r="D63" s="34" t="s">
        <v>14</v>
      </c>
      <c r="E63" s="67" t="s">
        <v>125</v>
      </c>
      <c r="F63" s="68" t="s">
        <v>460</v>
      </c>
      <c r="G63" s="20"/>
      <c r="H63" s="24"/>
      <c r="I63" s="24"/>
      <c r="J63" s="24"/>
      <c r="K63" s="24">
        <v>1</v>
      </c>
      <c r="L63" s="24">
        <v>1</v>
      </c>
      <c r="M63" s="24"/>
      <c r="N63" s="24"/>
      <c r="O63" s="24">
        <f t="shared" si="1"/>
        <v>1</v>
      </c>
      <c r="P63" s="40">
        <v>1860300</v>
      </c>
      <c r="Q63" s="60">
        <v>1</v>
      </c>
      <c r="R63" s="40">
        <v>1860300</v>
      </c>
      <c r="S63" s="40">
        <v>155025</v>
      </c>
    </row>
    <row r="64" spans="1:19" s="8" customFormat="1" ht="24">
      <c r="A64" s="109"/>
      <c r="B64" s="109"/>
      <c r="C64" s="111"/>
      <c r="D64" s="34" t="s">
        <v>13</v>
      </c>
      <c r="E64" s="67" t="s">
        <v>126</v>
      </c>
      <c r="F64" s="68" t="s">
        <v>314</v>
      </c>
      <c r="G64" s="74">
        <v>1</v>
      </c>
      <c r="H64" s="24">
        <v>1</v>
      </c>
      <c r="I64" s="24"/>
      <c r="J64" s="24"/>
      <c r="K64" s="24"/>
      <c r="L64" s="24"/>
      <c r="M64" s="24"/>
      <c r="N64" s="24"/>
      <c r="O64" s="24">
        <f t="shared" si="1"/>
        <v>1</v>
      </c>
      <c r="P64" s="40">
        <v>1115490</v>
      </c>
      <c r="Q64" s="60">
        <v>1</v>
      </c>
      <c r="R64" s="40">
        <v>1115490</v>
      </c>
      <c r="S64" s="40">
        <v>92957.5</v>
      </c>
    </row>
    <row r="65" spans="1:19" s="8" customFormat="1" ht="36">
      <c r="A65" s="109"/>
      <c r="B65" s="109"/>
      <c r="C65" s="111"/>
      <c r="D65" s="34" t="s">
        <v>13</v>
      </c>
      <c r="E65" s="67" t="s">
        <v>127</v>
      </c>
      <c r="F65" s="68" t="s">
        <v>320</v>
      </c>
      <c r="G65" s="20"/>
      <c r="H65" s="24"/>
      <c r="I65" s="24">
        <v>1</v>
      </c>
      <c r="J65" s="24">
        <v>1</v>
      </c>
      <c r="K65" s="24"/>
      <c r="L65" s="24"/>
      <c r="M65" s="24"/>
      <c r="N65" s="24"/>
      <c r="O65" s="24">
        <f t="shared" si="1"/>
        <v>1</v>
      </c>
      <c r="P65" s="40">
        <v>1174200</v>
      </c>
      <c r="Q65" s="60">
        <v>1</v>
      </c>
      <c r="R65" s="40">
        <v>1174200</v>
      </c>
      <c r="S65" s="40">
        <v>97850</v>
      </c>
    </row>
    <row r="66" spans="1:19" s="8" customFormat="1" ht="36">
      <c r="A66" s="109"/>
      <c r="B66" s="109"/>
      <c r="C66" s="111"/>
      <c r="D66" s="34" t="s">
        <v>13</v>
      </c>
      <c r="E66" s="67" t="s">
        <v>128</v>
      </c>
      <c r="F66" s="68" t="s">
        <v>315</v>
      </c>
      <c r="G66" s="20"/>
      <c r="H66" s="24"/>
      <c r="I66" s="24"/>
      <c r="J66" s="24"/>
      <c r="K66" s="24"/>
      <c r="L66" s="24"/>
      <c r="M66" s="24">
        <v>1</v>
      </c>
      <c r="N66" s="24">
        <v>1</v>
      </c>
      <c r="O66" s="24">
        <f t="shared" si="1"/>
        <v>1</v>
      </c>
      <c r="P66" s="40">
        <v>2088900</v>
      </c>
      <c r="Q66" s="60">
        <v>1</v>
      </c>
      <c r="R66" s="40">
        <v>2088900</v>
      </c>
      <c r="S66" s="40">
        <v>174075</v>
      </c>
    </row>
    <row r="67" spans="1:19" s="8" customFormat="1" ht="24">
      <c r="A67" s="109"/>
      <c r="B67" s="109"/>
      <c r="C67" s="111"/>
      <c r="D67" s="34" t="s">
        <v>14</v>
      </c>
      <c r="E67" s="67" t="s">
        <v>129</v>
      </c>
      <c r="F67" s="68" t="s">
        <v>461</v>
      </c>
      <c r="G67" s="20"/>
      <c r="H67" s="24"/>
      <c r="I67" s="24">
        <v>1</v>
      </c>
      <c r="J67" s="24">
        <v>1</v>
      </c>
      <c r="K67" s="24"/>
      <c r="L67" s="24"/>
      <c r="M67" s="24"/>
      <c r="N67" s="24"/>
      <c r="O67" s="24">
        <f t="shared" si="1"/>
        <v>1</v>
      </c>
      <c r="P67" s="40">
        <v>1174200</v>
      </c>
      <c r="Q67" s="60">
        <v>1</v>
      </c>
      <c r="R67" s="40">
        <v>1174200</v>
      </c>
      <c r="S67" s="40">
        <v>97850</v>
      </c>
    </row>
    <row r="68" spans="1:19" s="8" customFormat="1" ht="24">
      <c r="A68" s="109"/>
      <c r="B68" s="109"/>
      <c r="C68" s="111"/>
      <c r="D68" s="34" t="s">
        <v>13</v>
      </c>
      <c r="E68" s="67" t="s">
        <v>130</v>
      </c>
      <c r="F68" s="68" t="s">
        <v>319</v>
      </c>
      <c r="G68" s="23"/>
      <c r="H68" s="24"/>
      <c r="I68" s="24"/>
      <c r="J68" s="24"/>
      <c r="K68" s="24"/>
      <c r="L68" s="24"/>
      <c r="M68" s="24">
        <v>1</v>
      </c>
      <c r="N68" s="24">
        <v>1</v>
      </c>
      <c r="O68" s="24">
        <f t="shared" si="1"/>
        <v>1</v>
      </c>
      <c r="P68" s="40">
        <v>2088900</v>
      </c>
      <c r="Q68" s="60">
        <v>1</v>
      </c>
      <c r="R68" s="40">
        <v>2088900</v>
      </c>
      <c r="S68" s="40">
        <v>174075</v>
      </c>
    </row>
    <row r="69" spans="1:19" s="8" customFormat="1" ht="36">
      <c r="A69" s="109"/>
      <c r="B69" s="109"/>
      <c r="C69" s="111"/>
      <c r="D69" s="34" t="s">
        <v>14</v>
      </c>
      <c r="E69" s="67" t="s">
        <v>131</v>
      </c>
      <c r="F69" s="68" t="s">
        <v>462</v>
      </c>
      <c r="G69" s="26"/>
      <c r="H69" s="24"/>
      <c r="I69" s="24"/>
      <c r="J69" s="24"/>
      <c r="K69" s="24"/>
      <c r="L69" s="24"/>
      <c r="M69" s="24">
        <v>1</v>
      </c>
      <c r="N69" s="24">
        <v>1</v>
      </c>
      <c r="O69" s="24">
        <f t="shared" si="1"/>
        <v>1</v>
      </c>
      <c r="P69" s="40">
        <v>2088900</v>
      </c>
      <c r="Q69" s="60">
        <v>1</v>
      </c>
      <c r="R69" s="40">
        <v>2088900</v>
      </c>
      <c r="S69" s="40">
        <v>174075</v>
      </c>
    </row>
    <row r="70" spans="1:19" s="8" customFormat="1" ht="36">
      <c r="A70" s="109"/>
      <c r="B70" s="109"/>
      <c r="C70" s="111"/>
      <c r="D70" s="34" t="s">
        <v>14</v>
      </c>
      <c r="E70" s="67" t="s">
        <v>132</v>
      </c>
      <c r="F70" s="68" t="s">
        <v>463</v>
      </c>
      <c r="G70" s="75">
        <v>1</v>
      </c>
      <c r="H70" s="24">
        <v>1</v>
      </c>
      <c r="I70" s="24"/>
      <c r="J70" s="24"/>
      <c r="K70" s="24"/>
      <c r="L70" s="24"/>
      <c r="M70" s="24"/>
      <c r="N70" s="24"/>
      <c r="O70" s="24">
        <f t="shared" si="1"/>
        <v>1</v>
      </c>
      <c r="P70" s="40">
        <v>1115490</v>
      </c>
      <c r="Q70" s="60">
        <v>1</v>
      </c>
      <c r="R70" s="40">
        <v>1115490</v>
      </c>
      <c r="S70" s="40">
        <v>92957.5</v>
      </c>
    </row>
    <row r="71" spans="1:19" s="8" customFormat="1" ht="24">
      <c r="A71" s="109"/>
      <c r="B71" s="109"/>
      <c r="C71" s="112"/>
      <c r="D71" s="34" t="s">
        <v>13</v>
      </c>
      <c r="E71" s="67" t="s">
        <v>133</v>
      </c>
      <c r="F71" s="68" t="s">
        <v>318</v>
      </c>
      <c r="G71" s="26"/>
      <c r="H71" s="24"/>
      <c r="I71" s="24">
        <v>1</v>
      </c>
      <c r="J71" s="24">
        <v>1</v>
      </c>
      <c r="K71" s="24"/>
      <c r="L71" s="24"/>
      <c r="M71" s="24"/>
      <c r="N71" s="24"/>
      <c r="O71" s="24">
        <f t="shared" si="1"/>
        <v>1</v>
      </c>
      <c r="P71" s="40">
        <v>1174200</v>
      </c>
      <c r="Q71" s="60">
        <v>1</v>
      </c>
      <c r="R71" s="40">
        <v>1174200</v>
      </c>
      <c r="S71" s="40">
        <v>97850</v>
      </c>
    </row>
    <row r="72" spans="1:19" s="48" customFormat="1" ht="15">
      <c r="A72" s="87" t="s">
        <v>44</v>
      </c>
      <c r="B72" s="88"/>
      <c r="C72" s="88"/>
      <c r="D72" s="89"/>
      <c r="E72" s="70"/>
      <c r="F72" s="66"/>
      <c r="G72" s="71">
        <f>SUM(G51:G71)</f>
        <v>5</v>
      </c>
      <c r="H72" s="71">
        <f aca="true" t="shared" si="8" ref="H72:O72">SUM(H51:H71)</f>
        <v>5</v>
      </c>
      <c r="I72" s="71">
        <f t="shared" si="8"/>
        <v>7</v>
      </c>
      <c r="J72" s="71">
        <f t="shared" si="8"/>
        <v>7</v>
      </c>
      <c r="K72" s="71">
        <f t="shared" si="8"/>
        <v>5</v>
      </c>
      <c r="L72" s="71">
        <f t="shared" si="8"/>
        <v>5</v>
      </c>
      <c r="M72" s="71">
        <f t="shared" si="8"/>
        <v>4</v>
      </c>
      <c r="N72" s="71">
        <f t="shared" si="8"/>
        <v>3</v>
      </c>
      <c r="O72" s="71">
        <f t="shared" si="8"/>
        <v>21</v>
      </c>
      <c r="P72" s="72">
        <v>31453950</v>
      </c>
      <c r="Q72" s="73"/>
      <c r="R72" s="72">
        <v>29824608</v>
      </c>
      <c r="S72" s="72">
        <v>2485384</v>
      </c>
    </row>
    <row r="73" spans="1:19" s="8" customFormat="1" ht="48">
      <c r="A73" s="114" t="s">
        <v>28</v>
      </c>
      <c r="B73" s="114" t="s">
        <v>282</v>
      </c>
      <c r="C73" s="110" t="s">
        <v>5</v>
      </c>
      <c r="D73" s="36" t="s">
        <v>13</v>
      </c>
      <c r="E73" s="67" t="s">
        <v>134</v>
      </c>
      <c r="F73" s="68" t="s">
        <v>321</v>
      </c>
      <c r="G73" s="22"/>
      <c r="H73" s="24"/>
      <c r="I73" s="24">
        <v>1</v>
      </c>
      <c r="J73" s="24">
        <v>1</v>
      </c>
      <c r="K73" s="24"/>
      <c r="L73" s="24"/>
      <c r="M73" s="24"/>
      <c r="N73" s="24"/>
      <c r="O73" s="24">
        <f aca="true" t="shared" si="9" ref="O73:O135">G73+I73+K73+M73</f>
        <v>1</v>
      </c>
      <c r="P73" s="40">
        <v>1174200</v>
      </c>
      <c r="Q73" s="60">
        <v>1</v>
      </c>
      <c r="R73" s="40">
        <v>1174200</v>
      </c>
      <c r="S73" s="40">
        <v>97850</v>
      </c>
    </row>
    <row r="74" spans="1:19" s="8" customFormat="1" ht="36">
      <c r="A74" s="115"/>
      <c r="B74" s="115"/>
      <c r="C74" s="111"/>
      <c r="D74" s="36" t="s">
        <v>13</v>
      </c>
      <c r="E74" s="67" t="s">
        <v>135</v>
      </c>
      <c r="F74" s="68" t="s">
        <v>322</v>
      </c>
      <c r="G74" s="22"/>
      <c r="H74" s="24"/>
      <c r="I74" s="32"/>
      <c r="J74" s="32"/>
      <c r="K74" s="24">
        <v>1</v>
      </c>
      <c r="L74" s="24">
        <v>1</v>
      </c>
      <c r="M74" s="24"/>
      <c r="N74" s="24"/>
      <c r="O74" s="24">
        <f t="shared" si="9"/>
        <v>1</v>
      </c>
      <c r="P74" s="40">
        <v>1860300</v>
      </c>
      <c r="Q74" s="60">
        <v>1</v>
      </c>
      <c r="R74" s="40">
        <v>1860300</v>
      </c>
      <c r="S74" s="40">
        <v>155025</v>
      </c>
    </row>
    <row r="75" spans="1:19" s="8" customFormat="1" ht="48">
      <c r="A75" s="115"/>
      <c r="B75" s="115"/>
      <c r="C75" s="111"/>
      <c r="D75" s="36" t="s">
        <v>13</v>
      </c>
      <c r="E75" s="67" t="s">
        <v>136</v>
      </c>
      <c r="F75" s="68" t="s">
        <v>323</v>
      </c>
      <c r="G75" s="22"/>
      <c r="H75" s="24"/>
      <c r="I75" s="32">
        <v>1</v>
      </c>
      <c r="J75" s="32">
        <v>1</v>
      </c>
      <c r="K75" s="24"/>
      <c r="L75" s="24"/>
      <c r="M75" s="24"/>
      <c r="N75" s="24"/>
      <c r="O75" s="24">
        <f t="shared" si="9"/>
        <v>1</v>
      </c>
      <c r="P75" s="40">
        <v>1174200</v>
      </c>
      <c r="Q75" s="60">
        <v>1</v>
      </c>
      <c r="R75" s="40">
        <v>1174200</v>
      </c>
      <c r="S75" s="40">
        <v>97850</v>
      </c>
    </row>
    <row r="76" spans="1:19" s="8" customFormat="1" ht="36">
      <c r="A76" s="115"/>
      <c r="B76" s="115"/>
      <c r="C76" s="111"/>
      <c r="D76" s="36" t="s">
        <v>13</v>
      </c>
      <c r="E76" s="67" t="s">
        <v>137</v>
      </c>
      <c r="F76" s="68" t="s">
        <v>324</v>
      </c>
      <c r="G76" s="22"/>
      <c r="H76" s="24"/>
      <c r="I76" s="24"/>
      <c r="J76" s="24"/>
      <c r="K76" s="24"/>
      <c r="L76" s="24"/>
      <c r="M76" s="24">
        <v>1</v>
      </c>
      <c r="N76" s="24">
        <v>1</v>
      </c>
      <c r="O76" s="24">
        <f t="shared" si="9"/>
        <v>1</v>
      </c>
      <c r="P76" s="40">
        <v>2088900</v>
      </c>
      <c r="Q76" s="60">
        <v>1</v>
      </c>
      <c r="R76" s="40">
        <v>2088900</v>
      </c>
      <c r="S76" s="40">
        <v>174075</v>
      </c>
    </row>
    <row r="77" spans="1:19" s="8" customFormat="1" ht="48">
      <c r="A77" s="115"/>
      <c r="B77" s="115"/>
      <c r="C77" s="111"/>
      <c r="D77" s="36" t="s">
        <v>13</v>
      </c>
      <c r="E77" s="67" t="s">
        <v>138</v>
      </c>
      <c r="F77" s="68" t="s">
        <v>325</v>
      </c>
      <c r="G77" s="22"/>
      <c r="H77" s="24"/>
      <c r="I77" s="24"/>
      <c r="J77" s="24"/>
      <c r="K77" s="24"/>
      <c r="L77" s="24"/>
      <c r="M77" s="24">
        <v>1</v>
      </c>
      <c r="N77" s="24">
        <v>1</v>
      </c>
      <c r="O77" s="24">
        <f t="shared" si="9"/>
        <v>1</v>
      </c>
      <c r="P77" s="40">
        <v>2088900</v>
      </c>
      <c r="Q77" s="60">
        <v>1</v>
      </c>
      <c r="R77" s="40">
        <v>2088900</v>
      </c>
      <c r="S77" s="40">
        <v>174075</v>
      </c>
    </row>
    <row r="78" spans="1:19" s="8" customFormat="1" ht="48">
      <c r="A78" s="115"/>
      <c r="B78" s="115"/>
      <c r="C78" s="111"/>
      <c r="D78" s="36" t="s">
        <v>13</v>
      </c>
      <c r="E78" s="67" t="s">
        <v>139</v>
      </c>
      <c r="F78" s="68" t="s">
        <v>326</v>
      </c>
      <c r="G78" s="22"/>
      <c r="H78" s="24"/>
      <c r="I78" s="24"/>
      <c r="J78" s="24"/>
      <c r="K78" s="32">
        <v>1</v>
      </c>
      <c r="L78" s="32">
        <v>1</v>
      </c>
      <c r="M78" s="24"/>
      <c r="N78" s="24"/>
      <c r="O78" s="24">
        <f t="shared" si="9"/>
        <v>1</v>
      </c>
      <c r="P78" s="40">
        <v>1860300</v>
      </c>
      <c r="Q78" s="60">
        <v>1</v>
      </c>
      <c r="R78" s="40">
        <v>1860300</v>
      </c>
      <c r="S78" s="40">
        <v>155025</v>
      </c>
    </row>
    <row r="79" spans="1:19" s="8" customFormat="1" ht="36">
      <c r="A79" s="116"/>
      <c r="B79" s="116"/>
      <c r="C79" s="112"/>
      <c r="D79" s="36" t="s">
        <v>13</v>
      </c>
      <c r="E79" s="67" t="s">
        <v>140</v>
      </c>
      <c r="F79" s="68" t="s">
        <v>327</v>
      </c>
      <c r="G79" s="22"/>
      <c r="H79" s="24"/>
      <c r="I79" s="24">
        <v>1</v>
      </c>
      <c r="J79" s="24">
        <v>1</v>
      </c>
      <c r="K79" s="24"/>
      <c r="L79" s="24"/>
      <c r="M79" s="24"/>
      <c r="N79" s="24"/>
      <c r="O79" s="24">
        <f t="shared" si="9"/>
        <v>1</v>
      </c>
      <c r="P79" s="40">
        <v>1174200</v>
      </c>
      <c r="Q79" s="60">
        <v>1</v>
      </c>
      <c r="R79" s="40">
        <v>1174200</v>
      </c>
      <c r="S79" s="40">
        <v>97850</v>
      </c>
    </row>
    <row r="80" spans="1:19" s="48" customFormat="1" ht="15">
      <c r="A80" s="87" t="s">
        <v>45</v>
      </c>
      <c r="B80" s="88"/>
      <c r="C80" s="88"/>
      <c r="D80" s="89"/>
      <c r="E80" s="70"/>
      <c r="F80" s="66"/>
      <c r="G80" s="71">
        <f>SUM(G73:G79)</f>
        <v>0</v>
      </c>
      <c r="H80" s="71">
        <f aca="true" t="shared" si="10" ref="H80:O80">SUM(H73:H79)</f>
        <v>0</v>
      </c>
      <c r="I80" s="71">
        <f t="shared" si="10"/>
        <v>3</v>
      </c>
      <c r="J80" s="71">
        <f t="shared" si="10"/>
        <v>3</v>
      </c>
      <c r="K80" s="71">
        <f t="shared" si="10"/>
        <v>2</v>
      </c>
      <c r="L80" s="71">
        <f t="shared" si="10"/>
        <v>2</v>
      </c>
      <c r="M80" s="71">
        <f t="shared" si="10"/>
        <v>2</v>
      </c>
      <c r="N80" s="71">
        <f t="shared" si="10"/>
        <v>2</v>
      </c>
      <c r="O80" s="71">
        <f t="shared" si="10"/>
        <v>7</v>
      </c>
      <c r="P80" s="72">
        <v>11421000</v>
      </c>
      <c r="Q80" s="73"/>
      <c r="R80" s="72">
        <v>11421000</v>
      </c>
      <c r="S80" s="72">
        <v>951750</v>
      </c>
    </row>
    <row r="81" spans="1:19" s="8" customFormat="1" ht="24">
      <c r="A81" s="114" t="s">
        <v>29</v>
      </c>
      <c r="B81" s="114" t="s">
        <v>283</v>
      </c>
      <c r="C81" s="110" t="s">
        <v>63</v>
      </c>
      <c r="D81" s="34" t="s">
        <v>13</v>
      </c>
      <c r="E81" s="67" t="s">
        <v>141</v>
      </c>
      <c r="F81" s="68" t="s">
        <v>328</v>
      </c>
      <c r="G81" s="20"/>
      <c r="H81" s="24"/>
      <c r="I81" s="24">
        <v>1</v>
      </c>
      <c r="J81" s="24">
        <v>1</v>
      </c>
      <c r="K81" s="24"/>
      <c r="L81" s="24"/>
      <c r="M81" s="24"/>
      <c r="N81" s="24"/>
      <c r="O81" s="24">
        <f t="shared" si="9"/>
        <v>1</v>
      </c>
      <c r="P81" s="40">
        <v>1174200</v>
      </c>
      <c r="Q81" s="60">
        <v>1</v>
      </c>
      <c r="R81" s="40">
        <v>1174200</v>
      </c>
      <c r="S81" s="40">
        <v>97850</v>
      </c>
    </row>
    <row r="82" spans="1:19" s="8" customFormat="1" ht="24">
      <c r="A82" s="115"/>
      <c r="B82" s="115"/>
      <c r="C82" s="111"/>
      <c r="D82" s="34" t="s">
        <v>13</v>
      </c>
      <c r="E82" s="67" t="s">
        <v>142</v>
      </c>
      <c r="F82" s="68" t="s">
        <v>329</v>
      </c>
      <c r="G82" s="20"/>
      <c r="H82" s="24"/>
      <c r="I82" s="24">
        <v>1</v>
      </c>
      <c r="J82" s="24">
        <v>1</v>
      </c>
      <c r="K82" s="24"/>
      <c r="L82" s="24"/>
      <c r="M82" s="24"/>
      <c r="N82" s="24"/>
      <c r="O82" s="24">
        <f t="shared" si="9"/>
        <v>1</v>
      </c>
      <c r="P82" s="40">
        <v>1174200</v>
      </c>
      <c r="Q82" s="60">
        <v>1</v>
      </c>
      <c r="R82" s="40">
        <v>1174200</v>
      </c>
      <c r="S82" s="40">
        <v>97850</v>
      </c>
    </row>
    <row r="83" spans="1:19" s="8" customFormat="1" ht="24">
      <c r="A83" s="115"/>
      <c r="B83" s="115"/>
      <c r="C83" s="111"/>
      <c r="D83" s="34" t="s">
        <v>13</v>
      </c>
      <c r="E83" s="67" t="s">
        <v>143</v>
      </c>
      <c r="F83" s="68" t="s">
        <v>330</v>
      </c>
      <c r="G83" s="20"/>
      <c r="H83" s="24"/>
      <c r="I83" s="24">
        <v>1</v>
      </c>
      <c r="J83" s="24"/>
      <c r="K83" s="24"/>
      <c r="L83" s="24"/>
      <c r="M83" s="24"/>
      <c r="N83" s="24"/>
      <c r="O83" s="24">
        <f t="shared" si="9"/>
        <v>1</v>
      </c>
      <c r="P83" s="40">
        <v>1174200</v>
      </c>
      <c r="Q83" s="69">
        <v>0.22</v>
      </c>
      <c r="R83" s="40">
        <v>258324</v>
      </c>
      <c r="S83" s="40">
        <v>21527</v>
      </c>
    </row>
    <row r="84" spans="1:19" s="8" customFormat="1" ht="24">
      <c r="A84" s="115"/>
      <c r="B84" s="115"/>
      <c r="C84" s="111"/>
      <c r="D84" s="34" t="s">
        <v>13</v>
      </c>
      <c r="E84" s="67" t="s">
        <v>144</v>
      </c>
      <c r="F84" s="68" t="s">
        <v>331</v>
      </c>
      <c r="G84" s="20"/>
      <c r="H84" s="24"/>
      <c r="I84" s="32">
        <v>1</v>
      </c>
      <c r="J84" s="32">
        <v>1</v>
      </c>
      <c r="K84" s="24"/>
      <c r="L84" s="24"/>
      <c r="M84" s="24"/>
      <c r="N84" s="24"/>
      <c r="O84" s="24">
        <f t="shared" si="9"/>
        <v>1</v>
      </c>
      <c r="P84" s="40">
        <v>1174200</v>
      </c>
      <c r="Q84" s="60">
        <v>1</v>
      </c>
      <c r="R84" s="40">
        <v>1174200</v>
      </c>
      <c r="S84" s="40">
        <v>97850</v>
      </c>
    </row>
    <row r="85" spans="1:19" s="8" customFormat="1" ht="24">
      <c r="A85" s="116"/>
      <c r="B85" s="116"/>
      <c r="C85" s="112"/>
      <c r="D85" s="34" t="s">
        <v>13</v>
      </c>
      <c r="E85" s="67" t="s">
        <v>145</v>
      </c>
      <c r="F85" s="68" t="s">
        <v>332</v>
      </c>
      <c r="G85" s="20"/>
      <c r="H85" s="24"/>
      <c r="I85" s="24">
        <v>1</v>
      </c>
      <c r="J85" s="24">
        <v>1</v>
      </c>
      <c r="K85" s="24"/>
      <c r="L85" s="24"/>
      <c r="M85" s="24"/>
      <c r="N85" s="24"/>
      <c r="O85" s="24">
        <f t="shared" si="9"/>
        <v>1</v>
      </c>
      <c r="P85" s="40">
        <v>1174200</v>
      </c>
      <c r="Q85" s="60">
        <v>1</v>
      </c>
      <c r="R85" s="40">
        <v>1174200</v>
      </c>
      <c r="S85" s="40">
        <v>97850</v>
      </c>
    </row>
    <row r="86" spans="1:19" s="48" customFormat="1" ht="15">
      <c r="A86" s="87" t="s">
        <v>46</v>
      </c>
      <c r="B86" s="88"/>
      <c r="C86" s="88"/>
      <c r="D86" s="89"/>
      <c r="E86" s="70"/>
      <c r="F86" s="66"/>
      <c r="G86" s="71">
        <f>SUM(G81:G85)</f>
        <v>0</v>
      </c>
      <c r="H86" s="71">
        <f aca="true" t="shared" si="11" ref="H86:O86">SUM(H81:H85)</f>
        <v>0</v>
      </c>
      <c r="I86" s="71">
        <f t="shared" si="11"/>
        <v>5</v>
      </c>
      <c r="J86" s="71">
        <f t="shared" si="11"/>
        <v>4</v>
      </c>
      <c r="K86" s="71">
        <f t="shared" si="11"/>
        <v>0</v>
      </c>
      <c r="L86" s="71">
        <f t="shared" si="11"/>
        <v>0</v>
      </c>
      <c r="M86" s="71">
        <f t="shared" si="11"/>
        <v>0</v>
      </c>
      <c r="N86" s="71">
        <f t="shared" si="11"/>
        <v>0</v>
      </c>
      <c r="O86" s="71">
        <f t="shared" si="11"/>
        <v>5</v>
      </c>
      <c r="P86" s="72">
        <v>5871000</v>
      </c>
      <c r="Q86" s="73"/>
      <c r="R86" s="72">
        <v>4955124</v>
      </c>
      <c r="S86" s="72">
        <v>412927</v>
      </c>
    </row>
    <row r="87" spans="1:19" s="8" customFormat="1" ht="24">
      <c r="A87" s="114" t="s">
        <v>30</v>
      </c>
      <c r="B87" s="114" t="s">
        <v>284</v>
      </c>
      <c r="C87" s="110" t="s">
        <v>64</v>
      </c>
      <c r="D87" s="34" t="s">
        <v>13</v>
      </c>
      <c r="E87" s="67" t="s">
        <v>146</v>
      </c>
      <c r="F87" s="68" t="s">
        <v>333</v>
      </c>
      <c r="G87" s="33"/>
      <c r="H87" s="24"/>
      <c r="I87" s="24">
        <v>1</v>
      </c>
      <c r="J87" s="24"/>
      <c r="K87" s="24"/>
      <c r="L87" s="24"/>
      <c r="M87" s="24"/>
      <c r="N87" s="24"/>
      <c r="O87" s="24">
        <f t="shared" si="9"/>
        <v>1</v>
      </c>
      <c r="P87" s="40">
        <v>1174200</v>
      </c>
      <c r="Q87" s="69">
        <v>0.22</v>
      </c>
      <c r="R87" s="40">
        <v>258324</v>
      </c>
      <c r="S87" s="40">
        <v>21527</v>
      </c>
    </row>
    <row r="88" spans="1:19" s="8" customFormat="1" ht="36">
      <c r="A88" s="115"/>
      <c r="B88" s="115"/>
      <c r="C88" s="111"/>
      <c r="D88" s="34" t="s">
        <v>13</v>
      </c>
      <c r="E88" s="67" t="s">
        <v>147</v>
      </c>
      <c r="F88" s="68" t="s">
        <v>334</v>
      </c>
      <c r="G88" s="33"/>
      <c r="H88" s="24"/>
      <c r="I88" s="24"/>
      <c r="J88" s="24"/>
      <c r="K88" s="24">
        <v>1</v>
      </c>
      <c r="L88" s="24">
        <v>1</v>
      </c>
      <c r="M88" s="24"/>
      <c r="N88" s="24"/>
      <c r="O88" s="24">
        <f t="shared" si="9"/>
        <v>1</v>
      </c>
      <c r="P88" s="40">
        <v>1860300</v>
      </c>
      <c r="Q88" s="60">
        <v>1</v>
      </c>
      <c r="R88" s="40">
        <v>1860300</v>
      </c>
      <c r="S88" s="40">
        <v>155025</v>
      </c>
    </row>
    <row r="89" spans="1:19" s="8" customFormat="1" ht="36">
      <c r="A89" s="115"/>
      <c r="B89" s="115"/>
      <c r="C89" s="111"/>
      <c r="D89" s="34" t="s">
        <v>13</v>
      </c>
      <c r="E89" s="67" t="s">
        <v>148</v>
      </c>
      <c r="F89" s="68" t="s">
        <v>335</v>
      </c>
      <c r="G89" s="33"/>
      <c r="H89" s="24"/>
      <c r="I89" s="24"/>
      <c r="J89" s="24"/>
      <c r="K89" s="24">
        <v>1</v>
      </c>
      <c r="L89" s="24">
        <v>1</v>
      </c>
      <c r="M89" s="24"/>
      <c r="N89" s="24"/>
      <c r="O89" s="24">
        <f t="shared" si="9"/>
        <v>1</v>
      </c>
      <c r="P89" s="40">
        <v>1860300</v>
      </c>
      <c r="Q89" s="60">
        <v>1</v>
      </c>
      <c r="R89" s="40">
        <v>1860300</v>
      </c>
      <c r="S89" s="40">
        <v>155025</v>
      </c>
    </row>
    <row r="90" spans="1:19" s="8" customFormat="1" ht="36">
      <c r="A90" s="115"/>
      <c r="B90" s="115"/>
      <c r="C90" s="111"/>
      <c r="D90" s="34" t="s">
        <v>13</v>
      </c>
      <c r="E90" s="67" t="s">
        <v>149</v>
      </c>
      <c r="F90" s="68" t="s">
        <v>336</v>
      </c>
      <c r="G90" s="33"/>
      <c r="H90" s="24"/>
      <c r="I90" s="24">
        <v>1</v>
      </c>
      <c r="J90" s="24"/>
      <c r="K90" s="24"/>
      <c r="L90" s="24"/>
      <c r="M90" s="24"/>
      <c r="N90" s="24"/>
      <c r="O90" s="24">
        <f t="shared" si="9"/>
        <v>1</v>
      </c>
      <c r="P90" s="40">
        <v>1174200</v>
      </c>
      <c r="Q90" s="69">
        <v>0.22</v>
      </c>
      <c r="R90" s="40">
        <v>258324</v>
      </c>
      <c r="S90" s="40">
        <v>21527</v>
      </c>
    </row>
    <row r="91" spans="1:19" s="8" customFormat="1" ht="36">
      <c r="A91" s="115"/>
      <c r="B91" s="115"/>
      <c r="C91" s="111"/>
      <c r="D91" s="34" t="s">
        <v>13</v>
      </c>
      <c r="E91" s="67" t="s">
        <v>150</v>
      </c>
      <c r="F91" s="68" t="s">
        <v>337</v>
      </c>
      <c r="G91" s="33"/>
      <c r="H91" s="24"/>
      <c r="I91" s="24"/>
      <c r="J91" s="24"/>
      <c r="K91" s="24">
        <v>1</v>
      </c>
      <c r="L91" s="24">
        <v>1</v>
      </c>
      <c r="M91" s="24"/>
      <c r="N91" s="24"/>
      <c r="O91" s="24">
        <f t="shared" si="9"/>
        <v>1</v>
      </c>
      <c r="P91" s="40">
        <v>1860300</v>
      </c>
      <c r="Q91" s="60">
        <v>1</v>
      </c>
      <c r="R91" s="40">
        <v>1860300</v>
      </c>
      <c r="S91" s="40">
        <v>155025</v>
      </c>
    </row>
    <row r="92" spans="1:19" s="8" customFormat="1" ht="36">
      <c r="A92" s="116"/>
      <c r="B92" s="116"/>
      <c r="C92" s="112"/>
      <c r="D92" s="34" t="s">
        <v>13</v>
      </c>
      <c r="E92" s="67" t="s">
        <v>151</v>
      </c>
      <c r="F92" s="68" t="s">
        <v>338</v>
      </c>
      <c r="G92" s="33"/>
      <c r="H92" s="24"/>
      <c r="I92" s="24">
        <v>1</v>
      </c>
      <c r="J92" s="24">
        <v>1</v>
      </c>
      <c r="K92" s="24"/>
      <c r="L92" s="24"/>
      <c r="M92" s="24"/>
      <c r="N92" s="24"/>
      <c r="O92" s="24">
        <f t="shared" si="9"/>
        <v>1</v>
      </c>
      <c r="P92" s="40">
        <v>1174200</v>
      </c>
      <c r="Q92" s="60">
        <v>1</v>
      </c>
      <c r="R92" s="40">
        <v>1174200</v>
      </c>
      <c r="S92" s="40">
        <v>97850</v>
      </c>
    </row>
    <row r="93" spans="1:19" s="48" customFormat="1" ht="15">
      <c r="A93" s="87" t="s">
        <v>47</v>
      </c>
      <c r="B93" s="88"/>
      <c r="C93" s="88"/>
      <c r="D93" s="89"/>
      <c r="E93" s="70"/>
      <c r="F93" s="66"/>
      <c r="G93" s="71">
        <f>SUM(G87:G92)</f>
        <v>0</v>
      </c>
      <c r="H93" s="71">
        <f aca="true" t="shared" si="12" ref="H93:O93">SUM(H87:H92)</f>
        <v>0</v>
      </c>
      <c r="I93" s="71">
        <f t="shared" si="12"/>
        <v>3</v>
      </c>
      <c r="J93" s="71">
        <f t="shared" si="12"/>
        <v>1</v>
      </c>
      <c r="K93" s="71">
        <f t="shared" si="12"/>
        <v>3</v>
      </c>
      <c r="L93" s="71">
        <f t="shared" si="12"/>
        <v>3</v>
      </c>
      <c r="M93" s="71">
        <f t="shared" si="12"/>
        <v>0</v>
      </c>
      <c r="N93" s="71">
        <f t="shared" si="12"/>
        <v>0</v>
      </c>
      <c r="O93" s="71">
        <f t="shared" si="12"/>
        <v>6</v>
      </c>
      <c r="P93" s="72">
        <v>9103500</v>
      </c>
      <c r="Q93" s="73"/>
      <c r="R93" s="72">
        <v>7271748</v>
      </c>
      <c r="S93" s="72">
        <v>605979</v>
      </c>
    </row>
    <row r="94" spans="1:19" s="8" customFormat="1" ht="24">
      <c r="A94" s="114" t="s">
        <v>31</v>
      </c>
      <c r="B94" s="114" t="s">
        <v>285</v>
      </c>
      <c r="C94" s="110" t="s">
        <v>6</v>
      </c>
      <c r="D94" s="34" t="s">
        <v>13</v>
      </c>
      <c r="E94" s="67" t="s">
        <v>152</v>
      </c>
      <c r="F94" s="68" t="s">
        <v>339</v>
      </c>
      <c r="G94" s="20"/>
      <c r="H94" s="24"/>
      <c r="I94" s="24">
        <v>1</v>
      </c>
      <c r="J94" s="24">
        <v>1</v>
      </c>
      <c r="K94" s="24"/>
      <c r="L94" s="24"/>
      <c r="M94" s="24"/>
      <c r="N94" s="24"/>
      <c r="O94" s="24">
        <f t="shared" si="9"/>
        <v>1</v>
      </c>
      <c r="P94" s="40">
        <v>1174200</v>
      </c>
      <c r="Q94" s="60">
        <v>1</v>
      </c>
      <c r="R94" s="40">
        <v>1174200</v>
      </c>
      <c r="S94" s="40">
        <v>97850</v>
      </c>
    </row>
    <row r="95" spans="1:19" s="8" customFormat="1" ht="24">
      <c r="A95" s="115"/>
      <c r="B95" s="115"/>
      <c r="C95" s="111"/>
      <c r="D95" s="34" t="s">
        <v>13</v>
      </c>
      <c r="E95" s="67" t="s">
        <v>153</v>
      </c>
      <c r="F95" s="68" t="s">
        <v>340</v>
      </c>
      <c r="G95" s="20"/>
      <c r="H95" s="24"/>
      <c r="I95" s="24">
        <v>1</v>
      </c>
      <c r="J95" s="24">
        <v>1</v>
      </c>
      <c r="K95" s="24"/>
      <c r="L95" s="24"/>
      <c r="M95" s="24"/>
      <c r="N95" s="24"/>
      <c r="O95" s="24">
        <f t="shared" si="9"/>
        <v>1</v>
      </c>
      <c r="P95" s="40">
        <v>1174200</v>
      </c>
      <c r="Q95" s="60">
        <v>1</v>
      </c>
      <c r="R95" s="40">
        <v>1174200</v>
      </c>
      <c r="S95" s="40">
        <v>97850</v>
      </c>
    </row>
    <row r="96" spans="1:19" s="8" customFormat="1" ht="36">
      <c r="A96" s="115"/>
      <c r="B96" s="115"/>
      <c r="C96" s="111"/>
      <c r="D96" s="34" t="s">
        <v>13</v>
      </c>
      <c r="E96" s="67" t="s">
        <v>154</v>
      </c>
      <c r="F96" s="68" t="s">
        <v>341</v>
      </c>
      <c r="G96" s="20"/>
      <c r="H96" s="24"/>
      <c r="I96" s="24">
        <v>1</v>
      </c>
      <c r="J96" s="24">
        <v>1</v>
      </c>
      <c r="K96" s="24"/>
      <c r="L96" s="24"/>
      <c r="M96" s="24"/>
      <c r="N96" s="24"/>
      <c r="O96" s="24">
        <f t="shared" si="9"/>
        <v>1</v>
      </c>
      <c r="P96" s="40">
        <v>1174200</v>
      </c>
      <c r="Q96" s="60">
        <v>1</v>
      </c>
      <c r="R96" s="40">
        <v>1174200</v>
      </c>
      <c r="S96" s="40">
        <v>97850</v>
      </c>
    </row>
    <row r="97" spans="1:19" s="8" customFormat="1" ht="36">
      <c r="A97" s="115"/>
      <c r="B97" s="115"/>
      <c r="C97" s="111"/>
      <c r="D97" s="34" t="s">
        <v>13</v>
      </c>
      <c r="E97" s="67" t="s">
        <v>155</v>
      </c>
      <c r="F97" s="68" t="s">
        <v>342</v>
      </c>
      <c r="G97" s="20"/>
      <c r="H97" s="24"/>
      <c r="I97" s="24">
        <v>1</v>
      </c>
      <c r="J97" s="24">
        <v>1</v>
      </c>
      <c r="K97" s="24"/>
      <c r="L97" s="24"/>
      <c r="M97" s="24"/>
      <c r="N97" s="24"/>
      <c r="O97" s="24">
        <f t="shared" si="9"/>
        <v>1</v>
      </c>
      <c r="P97" s="40">
        <v>1174200</v>
      </c>
      <c r="Q97" s="60">
        <v>1</v>
      </c>
      <c r="R97" s="40">
        <v>1174200</v>
      </c>
      <c r="S97" s="40">
        <v>97850</v>
      </c>
    </row>
    <row r="98" spans="1:19" s="8" customFormat="1" ht="36">
      <c r="A98" s="115"/>
      <c r="B98" s="115"/>
      <c r="C98" s="111"/>
      <c r="D98" s="34" t="s">
        <v>13</v>
      </c>
      <c r="E98" s="67" t="s">
        <v>156</v>
      </c>
      <c r="F98" s="68" t="s">
        <v>343</v>
      </c>
      <c r="G98" s="20"/>
      <c r="H98" s="24"/>
      <c r="I98" s="24">
        <v>1</v>
      </c>
      <c r="J98" s="24">
        <v>1</v>
      </c>
      <c r="K98" s="24"/>
      <c r="L98" s="24"/>
      <c r="M98" s="24"/>
      <c r="N98" s="24"/>
      <c r="O98" s="24">
        <f t="shared" si="9"/>
        <v>1</v>
      </c>
      <c r="P98" s="40">
        <v>1174200</v>
      </c>
      <c r="Q98" s="60">
        <v>1</v>
      </c>
      <c r="R98" s="40">
        <v>1174200</v>
      </c>
      <c r="S98" s="40">
        <v>97850</v>
      </c>
    </row>
    <row r="99" spans="1:19" s="8" customFormat="1" ht="36">
      <c r="A99" s="115"/>
      <c r="B99" s="115"/>
      <c r="C99" s="111"/>
      <c r="D99" s="34" t="s">
        <v>13</v>
      </c>
      <c r="E99" s="67" t="s">
        <v>157</v>
      </c>
      <c r="F99" s="68" t="s">
        <v>344</v>
      </c>
      <c r="G99" s="20"/>
      <c r="H99" s="24"/>
      <c r="I99" s="24"/>
      <c r="J99" s="24"/>
      <c r="K99" s="24">
        <v>1</v>
      </c>
      <c r="L99" s="24">
        <v>1</v>
      </c>
      <c r="M99" s="24"/>
      <c r="N99" s="24"/>
      <c r="O99" s="24">
        <f t="shared" si="9"/>
        <v>1</v>
      </c>
      <c r="P99" s="40">
        <v>1860300</v>
      </c>
      <c r="Q99" s="60">
        <v>1</v>
      </c>
      <c r="R99" s="40">
        <v>1860300</v>
      </c>
      <c r="S99" s="40">
        <v>155025</v>
      </c>
    </row>
    <row r="100" spans="1:19" s="8" customFormat="1" ht="48">
      <c r="A100" s="115"/>
      <c r="B100" s="115"/>
      <c r="C100" s="111"/>
      <c r="D100" s="34" t="s">
        <v>13</v>
      </c>
      <c r="E100" s="67" t="s">
        <v>158</v>
      </c>
      <c r="F100" s="68" t="s">
        <v>345</v>
      </c>
      <c r="G100" s="74"/>
      <c r="H100" s="24"/>
      <c r="I100" s="24">
        <v>1</v>
      </c>
      <c r="J100" s="24">
        <v>1</v>
      </c>
      <c r="K100" s="24"/>
      <c r="L100" s="24"/>
      <c r="M100" s="24"/>
      <c r="N100" s="24"/>
      <c r="O100" s="24">
        <f t="shared" si="9"/>
        <v>1</v>
      </c>
      <c r="P100" s="40">
        <v>1174200</v>
      </c>
      <c r="Q100" s="60">
        <v>1</v>
      </c>
      <c r="R100" s="40">
        <v>1174200</v>
      </c>
      <c r="S100" s="40">
        <v>97850</v>
      </c>
    </row>
    <row r="101" spans="1:19" s="8" customFormat="1" ht="24">
      <c r="A101" s="116"/>
      <c r="B101" s="116"/>
      <c r="C101" s="112"/>
      <c r="D101" s="34" t="s">
        <v>13</v>
      </c>
      <c r="E101" s="67" t="s">
        <v>159</v>
      </c>
      <c r="F101" s="68" t="s">
        <v>346</v>
      </c>
      <c r="G101" s="20"/>
      <c r="H101" s="24"/>
      <c r="I101" s="24">
        <v>1</v>
      </c>
      <c r="J101" s="24">
        <v>1</v>
      </c>
      <c r="K101" s="24"/>
      <c r="L101" s="24"/>
      <c r="M101" s="24"/>
      <c r="N101" s="24"/>
      <c r="O101" s="24">
        <f t="shared" si="9"/>
        <v>1</v>
      </c>
      <c r="P101" s="40">
        <v>1174200</v>
      </c>
      <c r="Q101" s="60">
        <v>1</v>
      </c>
      <c r="R101" s="40">
        <v>1174200</v>
      </c>
      <c r="S101" s="40">
        <v>97850</v>
      </c>
    </row>
    <row r="102" spans="1:19" s="48" customFormat="1" ht="15">
      <c r="A102" s="87" t="s">
        <v>48</v>
      </c>
      <c r="B102" s="88"/>
      <c r="C102" s="88"/>
      <c r="D102" s="89"/>
      <c r="E102" s="70"/>
      <c r="F102" s="66"/>
      <c r="G102" s="71">
        <f>SUM(G94:G101)</f>
        <v>0</v>
      </c>
      <c r="H102" s="71">
        <f aca="true" t="shared" si="13" ref="H102:O102">SUM(H94:H101)</f>
        <v>0</v>
      </c>
      <c r="I102" s="71">
        <f t="shared" si="13"/>
        <v>7</v>
      </c>
      <c r="J102" s="71">
        <f t="shared" si="13"/>
        <v>7</v>
      </c>
      <c r="K102" s="71">
        <f t="shared" si="13"/>
        <v>1</v>
      </c>
      <c r="L102" s="71">
        <f t="shared" si="13"/>
        <v>1</v>
      </c>
      <c r="M102" s="71">
        <f t="shared" si="13"/>
        <v>0</v>
      </c>
      <c r="N102" s="71">
        <f t="shared" si="13"/>
        <v>0</v>
      </c>
      <c r="O102" s="71">
        <f t="shared" si="13"/>
        <v>8</v>
      </c>
      <c r="P102" s="72">
        <v>10079700</v>
      </c>
      <c r="Q102" s="73"/>
      <c r="R102" s="72">
        <v>10079700</v>
      </c>
      <c r="S102" s="72">
        <v>839975</v>
      </c>
    </row>
    <row r="103" spans="1:19" s="8" customFormat="1" ht="24">
      <c r="A103" s="114" t="s">
        <v>32</v>
      </c>
      <c r="B103" s="114" t="s">
        <v>286</v>
      </c>
      <c r="C103" s="110" t="s">
        <v>7</v>
      </c>
      <c r="D103" s="34" t="s">
        <v>23</v>
      </c>
      <c r="E103" s="67" t="s">
        <v>249</v>
      </c>
      <c r="F103" s="68" t="s">
        <v>479</v>
      </c>
      <c r="G103" s="20"/>
      <c r="H103" s="24"/>
      <c r="I103" s="24"/>
      <c r="J103" s="24"/>
      <c r="K103" s="24"/>
      <c r="L103" s="24"/>
      <c r="M103" s="24">
        <v>1</v>
      </c>
      <c r="N103" s="24">
        <v>1</v>
      </c>
      <c r="O103" s="24">
        <f t="shared" si="9"/>
        <v>1</v>
      </c>
      <c r="P103" s="40">
        <v>2088900</v>
      </c>
      <c r="Q103" s="60">
        <v>1</v>
      </c>
      <c r="R103" s="40">
        <v>2088900</v>
      </c>
      <c r="S103" s="40">
        <v>174075</v>
      </c>
    </row>
    <row r="104" spans="1:19" s="8" customFormat="1" ht="36">
      <c r="A104" s="115"/>
      <c r="B104" s="115"/>
      <c r="C104" s="111"/>
      <c r="D104" s="34" t="s">
        <v>23</v>
      </c>
      <c r="E104" s="67" t="s">
        <v>250</v>
      </c>
      <c r="F104" s="68" t="s">
        <v>477</v>
      </c>
      <c r="G104" s="20"/>
      <c r="H104" s="24"/>
      <c r="I104" s="24">
        <v>1</v>
      </c>
      <c r="J104" s="24">
        <v>1</v>
      </c>
      <c r="K104" s="24"/>
      <c r="L104" s="24"/>
      <c r="M104" s="24"/>
      <c r="N104" s="24"/>
      <c r="O104" s="24">
        <f t="shared" si="9"/>
        <v>1</v>
      </c>
      <c r="P104" s="40">
        <v>1174200</v>
      </c>
      <c r="Q104" s="60">
        <v>1</v>
      </c>
      <c r="R104" s="40">
        <v>1174200</v>
      </c>
      <c r="S104" s="40">
        <v>97850</v>
      </c>
    </row>
    <row r="105" spans="1:19" s="8" customFormat="1" ht="24">
      <c r="A105" s="115"/>
      <c r="B105" s="115"/>
      <c r="C105" s="111"/>
      <c r="D105" s="34" t="s">
        <v>23</v>
      </c>
      <c r="E105" s="67" t="s">
        <v>251</v>
      </c>
      <c r="F105" s="68" t="s">
        <v>478</v>
      </c>
      <c r="G105" s="20"/>
      <c r="H105" s="24"/>
      <c r="I105" s="24">
        <v>1</v>
      </c>
      <c r="J105" s="24">
        <v>1</v>
      </c>
      <c r="K105" s="24"/>
      <c r="L105" s="24"/>
      <c r="M105" s="24"/>
      <c r="N105" s="24"/>
      <c r="O105" s="24">
        <f t="shared" si="9"/>
        <v>1</v>
      </c>
      <c r="P105" s="40">
        <v>1174200</v>
      </c>
      <c r="Q105" s="60">
        <v>1</v>
      </c>
      <c r="R105" s="40">
        <v>1174200</v>
      </c>
      <c r="S105" s="40">
        <v>97850</v>
      </c>
    </row>
    <row r="106" spans="1:19" s="8" customFormat="1" ht="24">
      <c r="A106" s="115"/>
      <c r="B106" s="115"/>
      <c r="C106" s="111"/>
      <c r="D106" s="34" t="s">
        <v>23</v>
      </c>
      <c r="E106" s="67" t="s">
        <v>252</v>
      </c>
      <c r="F106" s="68" t="s">
        <v>483</v>
      </c>
      <c r="G106" s="20"/>
      <c r="H106" s="24"/>
      <c r="I106" s="24">
        <v>1</v>
      </c>
      <c r="J106" s="24">
        <v>1</v>
      </c>
      <c r="K106" s="24"/>
      <c r="L106" s="24"/>
      <c r="M106" s="24"/>
      <c r="N106" s="24"/>
      <c r="O106" s="24">
        <f t="shared" si="9"/>
        <v>1</v>
      </c>
      <c r="P106" s="40">
        <v>1174200</v>
      </c>
      <c r="Q106" s="60">
        <v>1</v>
      </c>
      <c r="R106" s="40">
        <v>1174200</v>
      </c>
      <c r="S106" s="40">
        <v>97850</v>
      </c>
    </row>
    <row r="107" spans="1:19" s="8" customFormat="1" ht="36">
      <c r="A107" s="115"/>
      <c r="B107" s="115"/>
      <c r="C107" s="111"/>
      <c r="D107" s="34" t="s">
        <v>23</v>
      </c>
      <c r="E107" s="67" t="s">
        <v>253</v>
      </c>
      <c r="F107" s="68" t="s">
        <v>482</v>
      </c>
      <c r="G107" s="20"/>
      <c r="H107" s="24"/>
      <c r="I107" s="24"/>
      <c r="J107" s="24"/>
      <c r="K107" s="24"/>
      <c r="L107" s="24"/>
      <c r="M107" s="24">
        <v>1</v>
      </c>
      <c r="N107" s="24">
        <v>1</v>
      </c>
      <c r="O107" s="24">
        <f t="shared" si="9"/>
        <v>1</v>
      </c>
      <c r="P107" s="40">
        <v>2088900</v>
      </c>
      <c r="Q107" s="60">
        <v>1</v>
      </c>
      <c r="R107" s="40">
        <v>2088900</v>
      </c>
      <c r="S107" s="40">
        <v>174075</v>
      </c>
    </row>
    <row r="108" spans="1:19" s="8" customFormat="1" ht="36">
      <c r="A108" s="115"/>
      <c r="B108" s="115"/>
      <c r="C108" s="111"/>
      <c r="D108" s="34" t="s">
        <v>23</v>
      </c>
      <c r="E108" s="67" t="s">
        <v>254</v>
      </c>
      <c r="F108" s="68" t="s">
        <v>480</v>
      </c>
      <c r="G108" s="20"/>
      <c r="H108" s="24"/>
      <c r="I108" s="24"/>
      <c r="J108" s="24"/>
      <c r="K108" s="24">
        <v>1</v>
      </c>
      <c r="L108" s="24">
        <v>1</v>
      </c>
      <c r="M108" s="24"/>
      <c r="N108" s="24"/>
      <c r="O108" s="24">
        <f t="shared" si="9"/>
        <v>1</v>
      </c>
      <c r="P108" s="40">
        <v>1860300</v>
      </c>
      <c r="Q108" s="60">
        <v>1</v>
      </c>
      <c r="R108" s="40">
        <v>1860300</v>
      </c>
      <c r="S108" s="40">
        <v>155025</v>
      </c>
    </row>
    <row r="109" spans="1:19" s="8" customFormat="1" ht="36">
      <c r="A109" s="115"/>
      <c r="B109" s="115"/>
      <c r="C109" s="111"/>
      <c r="D109" s="34" t="s">
        <v>23</v>
      </c>
      <c r="E109" s="67" t="s">
        <v>255</v>
      </c>
      <c r="F109" s="68" t="s">
        <v>476</v>
      </c>
      <c r="G109" s="20"/>
      <c r="H109" s="24"/>
      <c r="I109" s="24">
        <v>1</v>
      </c>
      <c r="J109" s="24">
        <v>1</v>
      </c>
      <c r="K109" s="24"/>
      <c r="L109" s="24"/>
      <c r="M109" s="24"/>
      <c r="N109" s="24"/>
      <c r="O109" s="24">
        <f t="shared" si="9"/>
        <v>1</v>
      </c>
      <c r="P109" s="40">
        <v>1174200</v>
      </c>
      <c r="Q109" s="60">
        <v>1</v>
      </c>
      <c r="R109" s="40">
        <v>1174200</v>
      </c>
      <c r="S109" s="40">
        <v>97850</v>
      </c>
    </row>
    <row r="110" spans="1:19" s="8" customFormat="1" ht="24">
      <c r="A110" s="116"/>
      <c r="B110" s="116"/>
      <c r="C110" s="112"/>
      <c r="D110" s="34" t="s">
        <v>23</v>
      </c>
      <c r="E110" s="67" t="s">
        <v>256</v>
      </c>
      <c r="F110" s="68" t="s">
        <v>481</v>
      </c>
      <c r="G110" s="19"/>
      <c r="H110" s="24"/>
      <c r="I110" s="24">
        <v>1</v>
      </c>
      <c r="J110" s="24">
        <v>1</v>
      </c>
      <c r="K110" s="24"/>
      <c r="L110" s="24"/>
      <c r="M110" s="24"/>
      <c r="N110" s="24"/>
      <c r="O110" s="24">
        <f t="shared" si="9"/>
        <v>1</v>
      </c>
      <c r="P110" s="40">
        <v>1174200</v>
      </c>
      <c r="Q110" s="60">
        <v>1</v>
      </c>
      <c r="R110" s="40">
        <v>1174200</v>
      </c>
      <c r="S110" s="40">
        <v>97850</v>
      </c>
    </row>
    <row r="111" spans="1:19" s="48" customFormat="1" ht="15">
      <c r="A111" s="87" t="s">
        <v>49</v>
      </c>
      <c r="B111" s="88"/>
      <c r="C111" s="88"/>
      <c r="D111" s="89"/>
      <c r="E111" s="70"/>
      <c r="F111" s="66"/>
      <c r="G111" s="71">
        <f>SUM(G103:G110)</f>
        <v>0</v>
      </c>
      <c r="H111" s="71">
        <f aca="true" t="shared" si="14" ref="H111:O111">SUM(H103:H110)</f>
        <v>0</v>
      </c>
      <c r="I111" s="71">
        <f t="shared" si="14"/>
        <v>5</v>
      </c>
      <c r="J111" s="71">
        <f t="shared" si="14"/>
        <v>5</v>
      </c>
      <c r="K111" s="71">
        <f t="shared" si="14"/>
        <v>1</v>
      </c>
      <c r="L111" s="71">
        <f t="shared" si="14"/>
        <v>1</v>
      </c>
      <c r="M111" s="71">
        <f t="shared" si="14"/>
        <v>2</v>
      </c>
      <c r="N111" s="71">
        <f t="shared" si="14"/>
        <v>2</v>
      </c>
      <c r="O111" s="71">
        <f t="shared" si="14"/>
        <v>8</v>
      </c>
      <c r="P111" s="72">
        <v>11909100</v>
      </c>
      <c r="Q111" s="73"/>
      <c r="R111" s="72">
        <v>11909100</v>
      </c>
      <c r="S111" s="72">
        <v>992425</v>
      </c>
    </row>
    <row r="112" spans="1:19" s="8" customFormat="1" ht="24">
      <c r="A112" s="114" t="s">
        <v>15</v>
      </c>
      <c r="B112" s="114" t="s">
        <v>287</v>
      </c>
      <c r="C112" s="110" t="s">
        <v>8</v>
      </c>
      <c r="D112" s="37" t="s">
        <v>13</v>
      </c>
      <c r="E112" s="67" t="s">
        <v>160</v>
      </c>
      <c r="F112" s="68" t="s">
        <v>473</v>
      </c>
      <c r="G112" s="20"/>
      <c r="H112" s="24"/>
      <c r="I112" s="24">
        <v>1</v>
      </c>
      <c r="J112" s="24">
        <v>1</v>
      </c>
      <c r="K112" s="24"/>
      <c r="L112" s="24"/>
      <c r="M112" s="24"/>
      <c r="N112" s="24"/>
      <c r="O112" s="24">
        <f t="shared" si="9"/>
        <v>1</v>
      </c>
      <c r="P112" s="40">
        <v>1174200</v>
      </c>
      <c r="Q112" s="60">
        <v>1</v>
      </c>
      <c r="R112" s="40">
        <v>1174200</v>
      </c>
      <c r="S112" s="40">
        <v>97850</v>
      </c>
    </row>
    <row r="113" spans="1:19" s="8" customFormat="1" ht="36">
      <c r="A113" s="115"/>
      <c r="B113" s="115"/>
      <c r="C113" s="111"/>
      <c r="D113" s="37" t="s">
        <v>13</v>
      </c>
      <c r="E113" s="67" t="s">
        <v>161</v>
      </c>
      <c r="F113" s="68" t="s">
        <v>467</v>
      </c>
      <c r="G113" s="20"/>
      <c r="H113" s="24"/>
      <c r="I113" s="24">
        <v>1</v>
      </c>
      <c r="J113" s="24">
        <v>1</v>
      </c>
      <c r="K113" s="24"/>
      <c r="L113" s="24"/>
      <c r="M113" s="24"/>
      <c r="N113" s="24"/>
      <c r="O113" s="24">
        <f t="shared" si="9"/>
        <v>1</v>
      </c>
      <c r="P113" s="40">
        <v>1174200</v>
      </c>
      <c r="Q113" s="60">
        <v>1</v>
      </c>
      <c r="R113" s="40">
        <v>1174200</v>
      </c>
      <c r="S113" s="40">
        <v>97850</v>
      </c>
    </row>
    <row r="114" spans="1:19" s="8" customFormat="1" ht="36">
      <c r="A114" s="115"/>
      <c r="B114" s="115"/>
      <c r="C114" s="111"/>
      <c r="D114" s="37" t="s">
        <v>13</v>
      </c>
      <c r="E114" s="67" t="s">
        <v>162</v>
      </c>
      <c r="F114" s="68" t="s">
        <v>469</v>
      </c>
      <c r="G114" s="20"/>
      <c r="H114" s="24"/>
      <c r="I114" s="24">
        <v>1</v>
      </c>
      <c r="J114" s="24">
        <v>1</v>
      </c>
      <c r="K114" s="24"/>
      <c r="L114" s="24"/>
      <c r="M114" s="24"/>
      <c r="N114" s="24"/>
      <c r="O114" s="24">
        <f t="shared" si="9"/>
        <v>1</v>
      </c>
      <c r="P114" s="40">
        <v>1174200</v>
      </c>
      <c r="Q114" s="60">
        <v>1</v>
      </c>
      <c r="R114" s="40">
        <v>1174200</v>
      </c>
      <c r="S114" s="40">
        <v>97850</v>
      </c>
    </row>
    <row r="115" spans="1:19" s="8" customFormat="1" ht="48">
      <c r="A115" s="115"/>
      <c r="B115" s="115"/>
      <c r="C115" s="111"/>
      <c r="D115" s="37" t="s">
        <v>13</v>
      </c>
      <c r="E115" s="67" t="s">
        <v>163</v>
      </c>
      <c r="F115" s="68" t="s">
        <v>466</v>
      </c>
      <c r="G115" s="20"/>
      <c r="H115" s="24"/>
      <c r="I115" s="24"/>
      <c r="J115" s="24"/>
      <c r="K115" s="24">
        <v>1</v>
      </c>
      <c r="L115" s="24">
        <v>1</v>
      </c>
      <c r="M115" s="24"/>
      <c r="N115" s="24"/>
      <c r="O115" s="24">
        <f t="shared" si="9"/>
        <v>1</v>
      </c>
      <c r="P115" s="40">
        <v>1860300</v>
      </c>
      <c r="Q115" s="60">
        <v>1</v>
      </c>
      <c r="R115" s="40">
        <v>1860300</v>
      </c>
      <c r="S115" s="40">
        <v>155025</v>
      </c>
    </row>
    <row r="116" spans="1:19" s="8" customFormat="1" ht="36">
      <c r="A116" s="115"/>
      <c r="B116" s="115"/>
      <c r="C116" s="111"/>
      <c r="D116" s="37" t="s">
        <v>13</v>
      </c>
      <c r="E116" s="67" t="s">
        <v>164</v>
      </c>
      <c r="F116" s="68" t="s">
        <v>468</v>
      </c>
      <c r="G116" s="20"/>
      <c r="H116" s="24"/>
      <c r="I116" s="24"/>
      <c r="J116" s="24"/>
      <c r="K116" s="24">
        <v>1</v>
      </c>
      <c r="L116" s="24">
        <v>1</v>
      </c>
      <c r="M116" s="24"/>
      <c r="N116" s="24"/>
      <c r="O116" s="24">
        <f t="shared" si="9"/>
        <v>1</v>
      </c>
      <c r="P116" s="40">
        <v>1860300</v>
      </c>
      <c r="Q116" s="60">
        <v>1</v>
      </c>
      <c r="R116" s="40">
        <v>1860300</v>
      </c>
      <c r="S116" s="40">
        <v>155025</v>
      </c>
    </row>
    <row r="117" spans="1:19" s="8" customFormat="1" ht="36">
      <c r="A117" s="115"/>
      <c r="B117" s="115"/>
      <c r="C117" s="111"/>
      <c r="D117" s="37" t="s">
        <v>13</v>
      </c>
      <c r="E117" s="67" t="s">
        <v>165</v>
      </c>
      <c r="F117" s="68" t="s">
        <v>474</v>
      </c>
      <c r="G117" s="20"/>
      <c r="H117" s="24"/>
      <c r="I117" s="24">
        <v>1</v>
      </c>
      <c r="J117" s="24">
        <v>1</v>
      </c>
      <c r="K117" s="24"/>
      <c r="L117" s="24"/>
      <c r="M117" s="24"/>
      <c r="N117" s="24"/>
      <c r="O117" s="24">
        <f t="shared" si="9"/>
        <v>1</v>
      </c>
      <c r="P117" s="40">
        <v>1174200</v>
      </c>
      <c r="Q117" s="60">
        <v>1</v>
      </c>
      <c r="R117" s="40">
        <v>1174200</v>
      </c>
      <c r="S117" s="40">
        <v>97850</v>
      </c>
    </row>
    <row r="118" spans="1:19" s="8" customFormat="1" ht="36">
      <c r="A118" s="115"/>
      <c r="B118" s="115"/>
      <c r="C118" s="111"/>
      <c r="D118" s="37" t="s">
        <v>13</v>
      </c>
      <c r="E118" s="67" t="s">
        <v>166</v>
      </c>
      <c r="F118" s="68" t="s">
        <v>471</v>
      </c>
      <c r="G118" s="20"/>
      <c r="H118" s="24"/>
      <c r="I118" s="24"/>
      <c r="J118" s="24"/>
      <c r="K118" s="24">
        <v>1</v>
      </c>
      <c r="L118" s="24">
        <v>1</v>
      </c>
      <c r="M118" s="24"/>
      <c r="N118" s="24"/>
      <c r="O118" s="24">
        <f t="shared" si="9"/>
        <v>1</v>
      </c>
      <c r="P118" s="40">
        <v>1860300</v>
      </c>
      <c r="Q118" s="60">
        <v>1</v>
      </c>
      <c r="R118" s="40">
        <v>1860300</v>
      </c>
      <c r="S118" s="40">
        <v>155025</v>
      </c>
    </row>
    <row r="119" spans="1:19" s="8" customFormat="1" ht="36">
      <c r="A119" s="115"/>
      <c r="B119" s="115"/>
      <c r="C119" s="111"/>
      <c r="D119" s="37" t="s">
        <v>13</v>
      </c>
      <c r="E119" s="67" t="s">
        <v>167</v>
      </c>
      <c r="F119" s="68" t="s">
        <v>472</v>
      </c>
      <c r="G119" s="20"/>
      <c r="H119" s="24"/>
      <c r="I119" s="24"/>
      <c r="J119" s="24"/>
      <c r="K119" s="24">
        <v>1</v>
      </c>
      <c r="L119" s="24">
        <v>1</v>
      </c>
      <c r="M119" s="24"/>
      <c r="N119" s="24"/>
      <c r="O119" s="24">
        <f t="shared" si="9"/>
        <v>1</v>
      </c>
      <c r="P119" s="40">
        <v>1860300</v>
      </c>
      <c r="Q119" s="60">
        <v>1</v>
      </c>
      <c r="R119" s="40">
        <v>1860300</v>
      </c>
      <c r="S119" s="40">
        <v>155025</v>
      </c>
    </row>
    <row r="120" spans="1:19" s="8" customFormat="1" ht="36">
      <c r="A120" s="115"/>
      <c r="B120" s="115"/>
      <c r="C120" s="111"/>
      <c r="D120" s="37" t="s">
        <v>13</v>
      </c>
      <c r="E120" s="67" t="s">
        <v>168</v>
      </c>
      <c r="F120" s="68" t="s">
        <v>475</v>
      </c>
      <c r="G120" s="20"/>
      <c r="H120" s="24"/>
      <c r="I120" s="24">
        <v>1</v>
      </c>
      <c r="J120" s="24">
        <v>1</v>
      </c>
      <c r="K120" s="24"/>
      <c r="L120" s="24"/>
      <c r="M120" s="24"/>
      <c r="N120" s="24"/>
      <c r="O120" s="24">
        <f t="shared" si="9"/>
        <v>1</v>
      </c>
      <c r="P120" s="40">
        <v>1174200</v>
      </c>
      <c r="Q120" s="60">
        <v>1</v>
      </c>
      <c r="R120" s="40">
        <v>1174200</v>
      </c>
      <c r="S120" s="40">
        <v>97850</v>
      </c>
    </row>
    <row r="121" spans="1:19" s="8" customFormat="1" ht="36">
      <c r="A121" s="115"/>
      <c r="B121" s="115"/>
      <c r="C121" s="111"/>
      <c r="D121" s="37" t="s">
        <v>13</v>
      </c>
      <c r="E121" s="67" t="s">
        <v>169</v>
      </c>
      <c r="F121" s="68" t="s">
        <v>470</v>
      </c>
      <c r="G121" s="20"/>
      <c r="H121" s="24"/>
      <c r="I121" s="24"/>
      <c r="J121" s="24"/>
      <c r="K121" s="24">
        <v>1</v>
      </c>
      <c r="L121" s="24">
        <v>1</v>
      </c>
      <c r="M121" s="24"/>
      <c r="N121" s="24"/>
      <c r="O121" s="24">
        <f t="shared" si="9"/>
        <v>1</v>
      </c>
      <c r="P121" s="40">
        <v>1860300</v>
      </c>
      <c r="Q121" s="60">
        <v>1</v>
      </c>
      <c r="R121" s="40">
        <v>1860300</v>
      </c>
      <c r="S121" s="40">
        <v>155025</v>
      </c>
    </row>
    <row r="122" spans="1:19" s="8" customFormat="1" ht="36">
      <c r="A122" s="115"/>
      <c r="B122" s="115"/>
      <c r="C122" s="111"/>
      <c r="D122" s="37" t="s">
        <v>13</v>
      </c>
      <c r="E122" s="67" t="s">
        <v>170</v>
      </c>
      <c r="F122" s="68" t="s">
        <v>465</v>
      </c>
      <c r="G122" s="20"/>
      <c r="H122" s="24"/>
      <c r="I122" s="24"/>
      <c r="J122" s="24"/>
      <c r="K122" s="24"/>
      <c r="L122" s="24"/>
      <c r="M122" s="24">
        <v>1</v>
      </c>
      <c r="N122" s="24">
        <v>1</v>
      </c>
      <c r="O122" s="24">
        <f t="shared" si="9"/>
        <v>1</v>
      </c>
      <c r="P122" s="40">
        <v>2088900</v>
      </c>
      <c r="Q122" s="60">
        <v>1</v>
      </c>
      <c r="R122" s="40">
        <v>2088900</v>
      </c>
      <c r="S122" s="40">
        <v>174075</v>
      </c>
    </row>
    <row r="123" spans="1:19" s="8" customFormat="1" ht="36">
      <c r="A123" s="116"/>
      <c r="B123" s="116"/>
      <c r="C123" s="112"/>
      <c r="D123" s="37" t="s">
        <v>13</v>
      </c>
      <c r="E123" s="67" t="s">
        <v>171</v>
      </c>
      <c r="F123" s="68" t="s">
        <v>464</v>
      </c>
      <c r="G123" s="20"/>
      <c r="H123" s="24"/>
      <c r="I123" s="24"/>
      <c r="J123" s="24"/>
      <c r="K123" s="24">
        <v>1</v>
      </c>
      <c r="L123" s="24">
        <v>1</v>
      </c>
      <c r="M123" s="24"/>
      <c r="N123" s="24"/>
      <c r="O123" s="24">
        <f t="shared" si="9"/>
        <v>1</v>
      </c>
      <c r="P123" s="40">
        <v>1860300</v>
      </c>
      <c r="Q123" s="60">
        <v>1</v>
      </c>
      <c r="R123" s="40">
        <v>1860300</v>
      </c>
      <c r="S123" s="40">
        <v>155025</v>
      </c>
    </row>
    <row r="124" spans="1:19" s="48" customFormat="1" ht="15">
      <c r="A124" s="87" t="s">
        <v>50</v>
      </c>
      <c r="B124" s="88"/>
      <c r="C124" s="88"/>
      <c r="D124" s="89"/>
      <c r="E124" s="70"/>
      <c r="F124" s="66"/>
      <c r="G124" s="71">
        <f>SUM(G112:G123)</f>
        <v>0</v>
      </c>
      <c r="H124" s="71">
        <f aca="true" t="shared" si="15" ref="H124:O124">SUM(H112:H123)</f>
        <v>0</v>
      </c>
      <c r="I124" s="71">
        <f t="shared" si="15"/>
        <v>5</v>
      </c>
      <c r="J124" s="71">
        <f t="shared" si="15"/>
        <v>5</v>
      </c>
      <c r="K124" s="71">
        <f t="shared" si="15"/>
        <v>6</v>
      </c>
      <c r="L124" s="71">
        <f t="shared" si="15"/>
        <v>6</v>
      </c>
      <c r="M124" s="71">
        <f t="shared" si="15"/>
        <v>1</v>
      </c>
      <c r="N124" s="71">
        <f t="shared" si="15"/>
        <v>1</v>
      </c>
      <c r="O124" s="71">
        <f t="shared" si="15"/>
        <v>12</v>
      </c>
      <c r="P124" s="72">
        <v>19121700</v>
      </c>
      <c r="Q124" s="73"/>
      <c r="R124" s="72">
        <v>19121700</v>
      </c>
      <c r="S124" s="72">
        <v>1593475</v>
      </c>
    </row>
    <row r="125" spans="1:19" s="8" customFormat="1" ht="36">
      <c r="A125" s="109" t="s">
        <v>16</v>
      </c>
      <c r="B125" s="109" t="s">
        <v>288</v>
      </c>
      <c r="C125" s="120" t="s">
        <v>9</v>
      </c>
      <c r="D125" s="37" t="s">
        <v>13</v>
      </c>
      <c r="E125" s="67" t="s">
        <v>172</v>
      </c>
      <c r="F125" s="68" t="s">
        <v>347</v>
      </c>
      <c r="G125" s="24"/>
      <c r="H125" s="24"/>
      <c r="I125" s="24">
        <v>1</v>
      </c>
      <c r="J125" s="24">
        <v>1</v>
      </c>
      <c r="K125" s="24"/>
      <c r="L125" s="24"/>
      <c r="M125" s="24"/>
      <c r="N125" s="24"/>
      <c r="O125" s="24">
        <f t="shared" si="9"/>
        <v>1</v>
      </c>
      <c r="P125" s="40">
        <v>1174200</v>
      </c>
      <c r="Q125" s="60">
        <v>1</v>
      </c>
      <c r="R125" s="40">
        <v>1174200</v>
      </c>
      <c r="S125" s="40">
        <v>97850</v>
      </c>
    </row>
    <row r="126" spans="1:19" s="8" customFormat="1" ht="36">
      <c r="A126" s="109"/>
      <c r="B126" s="109"/>
      <c r="C126" s="120"/>
      <c r="D126" s="37" t="s">
        <v>13</v>
      </c>
      <c r="E126" s="67" t="s">
        <v>173</v>
      </c>
      <c r="F126" s="68" t="s">
        <v>348</v>
      </c>
      <c r="G126" s="24"/>
      <c r="H126" s="24"/>
      <c r="I126" s="24">
        <v>1</v>
      </c>
      <c r="J126" s="24">
        <v>1</v>
      </c>
      <c r="K126" s="24"/>
      <c r="L126" s="24"/>
      <c r="M126" s="24"/>
      <c r="N126" s="24"/>
      <c r="O126" s="24">
        <f t="shared" si="9"/>
        <v>1</v>
      </c>
      <c r="P126" s="40">
        <v>1174200</v>
      </c>
      <c r="Q126" s="60">
        <v>1</v>
      </c>
      <c r="R126" s="40">
        <v>1174200</v>
      </c>
      <c r="S126" s="40">
        <v>97850</v>
      </c>
    </row>
    <row r="127" spans="1:19" s="8" customFormat="1" ht="48">
      <c r="A127" s="109"/>
      <c r="B127" s="109"/>
      <c r="C127" s="120"/>
      <c r="D127" s="37" t="s">
        <v>13</v>
      </c>
      <c r="E127" s="67" t="s">
        <v>174</v>
      </c>
      <c r="F127" s="68" t="s">
        <v>349</v>
      </c>
      <c r="G127" s="24">
        <v>1</v>
      </c>
      <c r="H127" s="24">
        <v>1</v>
      </c>
      <c r="I127" s="24"/>
      <c r="J127" s="24"/>
      <c r="K127" s="24"/>
      <c r="L127" s="24"/>
      <c r="M127" s="24"/>
      <c r="N127" s="24"/>
      <c r="O127" s="24">
        <f t="shared" si="9"/>
        <v>1</v>
      </c>
      <c r="P127" s="40">
        <v>1115490</v>
      </c>
      <c r="Q127" s="60">
        <v>1</v>
      </c>
      <c r="R127" s="40">
        <v>1115490</v>
      </c>
      <c r="S127" s="40">
        <v>92957.5</v>
      </c>
    </row>
    <row r="128" spans="1:19" s="8" customFormat="1" ht="48">
      <c r="A128" s="109"/>
      <c r="B128" s="109"/>
      <c r="C128" s="120"/>
      <c r="D128" s="37" t="s">
        <v>13</v>
      </c>
      <c r="E128" s="67" t="s">
        <v>175</v>
      </c>
      <c r="F128" s="68" t="s">
        <v>350</v>
      </c>
      <c r="G128" s="24">
        <v>1</v>
      </c>
      <c r="H128" s="24">
        <v>1</v>
      </c>
      <c r="I128" s="24"/>
      <c r="J128" s="24"/>
      <c r="K128" s="24"/>
      <c r="L128" s="24"/>
      <c r="M128" s="24"/>
      <c r="N128" s="24"/>
      <c r="O128" s="24">
        <f t="shared" si="9"/>
        <v>1</v>
      </c>
      <c r="P128" s="40">
        <v>1115490</v>
      </c>
      <c r="Q128" s="60">
        <v>1</v>
      </c>
      <c r="R128" s="40">
        <v>1115490</v>
      </c>
      <c r="S128" s="40">
        <v>92957.5</v>
      </c>
    </row>
    <row r="129" spans="1:19" s="8" customFormat="1" ht="36">
      <c r="A129" s="109"/>
      <c r="B129" s="109"/>
      <c r="C129" s="120"/>
      <c r="D129" s="37" t="s">
        <v>13</v>
      </c>
      <c r="E129" s="67" t="s">
        <v>176</v>
      </c>
      <c r="F129" s="68" t="s">
        <v>351</v>
      </c>
      <c r="G129" s="24"/>
      <c r="H129" s="24"/>
      <c r="I129" s="24">
        <v>1</v>
      </c>
      <c r="J129" s="24">
        <v>1</v>
      </c>
      <c r="K129" s="24"/>
      <c r="L129" s="24"/>
      <c r="M129" s="24"/>
      <c r="N129" s="24"/>
      <c r="O129" s="24">
        <f t="shared" si="9"/>
        <v>1</v>
      </c>
      <c r="P129" s="40">
        <v>1174200</v>
      </c>
      <c r="Q129" s="60">
        <v>1</v>
      </c>
      <c r="R129" s="40">
        <v>1174200</v>
      </c>
      <c r="S129" s="40">
        <v>97850</v>
      </c>
    </row>
    <row r="130" spans="1:19" s="8" customFormat="1" ht="36">
      <c r="A130" s="109"/>
      <c r="B130" s="109"/>
      <c r="C130" s="120"/>
      <c r="D130" s="37" t="s">
        <v>13</v>
      </c>
      <c r="E130" s="67" t="s">
        <v>257</v>
      </c>
      <c r="F130" s="68" t="s">
        <v>352</v>
      </c>
      <c r="G130" s="24"/>
      <c r="H130" s="24"/>
      <c r="I130" s="24">
        <v>1</v>
      </c>
      <c r="J130" s="24">
        <v>1</v>
      </c>
      <c r="K130" s="24"/>
      <c r="L130" s="24"/>
      <c r="M130" s="24"/>
      <c r="N130" s="24"/>
      <c r="O130" s="24">
        <f t="shared" si="9"/>
        <v>1</v>
      </c>
      <c r="P130" s="40">
        <v>1174200</v>
      </c>
      <c r="Q130" s="60">
        <v>1</v>
      </c>
      <c r="R130" s="40">
        <v>1174200</v>
      </c>
      <c r="S130" s="40">
        <v>97850</v>
      </c>
    </row>
    <row r="131" spans="1:19" s="8" customFormat="1" ht="36">
      <c r="A131" s="109"/>
      <c r="B131" s="109"/>
      <c r="C131" s="120"/>
      <c r="D131" s="37" t="s">
        <v>13</v>
      </c>
      <c r="E131" s="67" t="s">
        <v>177</v>
      </c>
      <c r="F131" s="68" t="s">
        <v>353</v>
      </c>
      <c r="G131" s="24"/>
      <c r="H131" s="24"/>
      <c r="I131" s="24">
        <v>1</v>
      </c>
      <c r="J131" s="24">
        <v>1</v>
      </c>
      <c r="K131" s="24"/>
      <c r="L131" s="24"/>
      <c r="M131" s="24"/>
      <c r="N131" s="24"/>
      <c r="O131" s="24">
        <f t="shared" si="9"/>
        <v>1</v>
      </c>
      <c r="P131" s="40">
        <v>1174200</v>
      </c>
      <c r="Q131" s="60">
        <v>1</v>
      </c>
      <c r="R131" s="40">
        <v>1174200</v>
      </c>
      <c r="S131" s="40">
        <v>97850</v>
      </c>
    </row>
    <row r="132" spans="1:19" s="8" customFormat="1" ht="36">
      <c r="A132" s="109"/>
      <c r="B132" s="109"/>
      <c r="C132" s="120"/>
      <c r="D132" s="37" t="s">
        <v>13</v>
      </c>
      <c r="E132" s="67" t="s">
        <v>178</v>
      </c>
      <c r="F132" s="68" t="s">
        <v>354</v>
      </c>
      <c r="G132" s="24"/>
      <c r="H132" s="24"/>
      <c r="I132" s="24">
        <v>1</v>
      </c>
      <c r="J132" s="24">
        <v>1</v>
      </c>
      <c r="K132" s="24"/>
      <c r="L132" s="24"/>
      <c r="M132" s="24"/>
      <c r="N132" s="24"/>
      <c r="O132" s="24">
        <f t="shared" si="9"/>
        <v>1</v>
      </c>
      <c r="P132" s="40">
        <v>1174200</v>
      </c>
      <c r="Q132" s="60">
        <v>1</v>
      </c>
      <c r="R132" s="40">
        <v>1174200</v>
      </c>
      <c r="S132" s="40">
        <v>97850</v>
      </c>
    </row>
    <row r="133" spans="1:19" s="8" customFormat="1" ht="36">
      <c r="A133" s="109"/>
      <c r="B133" s="109"/>
      <c r="C133" s="120"/>
      <c r="D133" s="37" t="s">
        <v>13</v>
      </c>
      <c r="E133" s="67" t="s">
        <v>179</v>
      </c>
      <c r="F133" s="68" t="s">
        <v>355</v>
      </c>
      <c r="G133" s="24"/>
      <c r="H133" s="24"/>
      <c r="I133" s="24">
        <v>1</v>
      </c>
      <c r="J133" s="24">
        <v>1</v>
      </c>
      <c r="K133" s="24"/>
      <c r="L133" s="24"/>
      <c r="M133" s="24"/>
      <c r="N133" s="24"/>
      <c r="O133" s="24">
        <f t="shared" si="9"/>
        <v>1</v>
      </c>
      <c r="P133" s="40">
        <v>1174200</v>
      </c>
      <c r="Q133" s="60">
        <v>1</v>
      </c>
      <c r="R133" s="40">
        <v>1174200</v>
      </c>
      <c r="S133" s="40">
        <v>97850</v>
      </c>
    </row>
    <row r="134" spans="1:19" s="48" customFormat="1" ht="15">
      <c r="A134" s="87" t="s">
        <v>51</v>
      </c>
      <c r="B134" s="88"/>
      <c r="C134" s="88"/>
      <c r="D134" s="89"/>
      <c r="E134" s="70"/>
      <c r="F134" s="66"/>
      <c r="G134" s="71">
        <f>SUM(G125:G133)</f>
        <v>2</v>
      </c>
      <c r="H134" s="71">
        <f aca="true" t="shared" si="16" ref="H134:O134">SUM(H125:H133)</f>
        <v>2</v>
      </c>
      <c r="I134" s="71">
        <f t="shared" si="16"/>
        <v>7</v>
      </c>
      <c r="J134" s="71">
        <f t="shared" si="16"/>
        <v>7</v>
      </c>
      <c r="K134" s="71">
        <f t="shared" si="16"/>
        <v>0</v>
      </c>
      <c r="L134" s="71">
        <f t="shared" si="16"/>
        <v>0</v>
      </c>
      <c r="M134" s="71">
        <f t="shared" si="16"/>
        <v>0</v>
      </c>
      <c r="N134" s="71">
        <f t="shared" si="16"/>
        <v>0</v>
      </c>
      <c r="O134" s="71">
        <f t="shared" si="16"/>
        <v>9</v>
      </c>
      <c r="P134" s="72">
        <v>10450380</v>
      </c>
      <c r="Q134" s="73"/>
      <c r="R134" s="72">
        <v>10450380</v>
      </c>
      <c r="S134" s="72">
        <v>870865</v>
      </c>
    </row>
    <row r="135" spans="1:19" s="8" customFormat="1" ht="24">
      <c r="A135" s="109" t="s">
        <v>17</v>
      </c>
      <c r="B135" s="109" t="s">
        <v>289</v>
      </c>
      <c r="C135" s="120" t="s">
        <v>65</v>
      </c>
      <c r="D135" s="34" t="s">
        <v>13</v>
      </c>
      <c r="E135" s="67" t="s">
        <v>180</v>
      </c>
      <c r="F135" s="68" t="s">
        <v>369</v>
      </c>
      <c r="G135" s="20"/>
      <c r="H135" s="24"/>
      <c r="I135" s="24"/>
      <c r="J135" s="24"/>
      <c r="K135" s="24"/>
      <c r="L135" s="24"/>
      <c r="M135" s="24">
        <v>1</v>
      </c>
      <c r="N135" s="24">
        <v>1</v>
      </c>
      <c r="O135" s="24">
        <f t="shared" si="9"/>
        <v>1</v>
      </c>
      <c r="P135" s="40">
        <v>2088900</v>
      </c>
      <c r="Q135" s="60">
        <v>1</v>
      </c>
      <c r="R135" s="40">
        <v>2088900</v>
      </c>
      <c r="S135" s="40">
        <v>174075</v>
      </c>
    </row>
    <row r="136" spans="1:19" s="8" customFormat="1" ht="24">
      <c r="A136" s="109"/>
      <c r="B136" s="109"/>
      <c r="C136" s="120"/>
      <c r="D136" s="34" t="s">
        <v>13</v>
      </c>
      <c r="E136" s="67" t="s">
        <v>181</v>
      </c>
      <c r="F136" s="68" t="s">
        <v>367</v>
      </c>
      <c r="G136" s="20"/>
      <c r="H136" s="24"/>
      <c r="I136" s="24">
        <v>1</v>
      </c>
      <c r="J136" s="24">
        <v>1</v>
      </c>
      <c r="K136" s="24"/>
      <c r="L136" s="24"/>
      <c r="M136" s="24"/>
      <c r="N136" s="24"/>
      <c r="O136" s="24">
        <f aca="true" t="shared" si="17" ref="O136:O198">G136+I136+K136+M136</f>
        <v>1</v>
      </c>
      <c r="P136" s="40">
        <v>1174200</v>
      </c>
      <c r="Q136" s="60">
        <v>1</v>
      </c>
      <c r="R136" s="40">
        <v>1174200</v>
      </c>
      <c r="S136" s="40">
        <v>97850</v>
      </c>
    </row>
    <row r="137" spans="1:19" s="8" customFormat="1" ht="24">
      <c r="A137" s="109"/>
      <c r="B137" s="109"/>
      <c r="C137" s="120"/>
      <c r="D137" s="34" t="s">
        <v>13</v>
      </c>
      <c r="E137" s="67" t="s">
        <v>182</v>
      </c>
      <c r="F137" s="68" t="s">
        <v>366</v>
      </c>
      <c r="G137" s="20"/>
      <c r="H137" s="24"/>
      <c r="I137" s="24"/>
      <c r="J137" s="24"/>
      <c r="K137" s="24">
        <v>1</v>
      </c>
      <c r="L137" s="24">
        <v>1</v>
      </c>
      <c r="M137" s="24"/>
      <c r="N137" s="24"/>
      <c r="O137" s="24">
        <f t="shared" si="17"/>
        <v>1</v>
      </c>
      <c r="P137" s="40">
        <v>1860300</v>
      </c>
      <c r="Q137" s="60">
        <v>1</v>
      </c>
      <c r="R137" s="40">
        <v>1860300</v>
      </c>
      <c r="S137" s="40">
        <v>155025</v>
      </c>
    </row>
    <row r="138" spans="1:19" s="8" customFormat="1" ht="24">
      <c r="A138" s="109"/>
      <c r="B138" s="109"/>
      <c r="C138" s="120"/>
      <c r="D138" s="34" t="s">
        <v>13</v>
      </c>
      <c r="E138" s="67" t="s">
        <v>183</v>
      </c>
      <c r="F138" s="68" t="s">
        <v>365</v>
      </c>
      <c r="G138" s="20"/>
      <c r="H138" s="24"/>
      <c r="I138" s="24"/>
      <c r="J138" s="24"/>
      <c r="K138" s="24">
        <v>1</v>
      </c>
      <c r="L138" s="24">
        <v>1</v>
      </c>
      <c r="M138" s="24"/>
      <c r="N138" s="24"/>
      <c r="O138" s="24">
        <f t="shared" si="17"/>
        <v>1</v>
      </c>
      <c r="P138" s="40">
        <v>1860300</v>
      </c>
      <c r="Q138" s="60">
        <v>1</v>
      </c>
      <c r="R138" s="40">
        <v>1860300</v>
      </c>
      <c r="S138" s="40">
        <v>155025</v>
      </c>
    </row>
    <row r="139" spans="1:19" s="8" customFormat="1" ht="36">
      <c r="A139" s="109"/>
      <c r="B139" s="109"/>
      <c r="C139" s="120"/>
      <c r="D139" s="34" t="s">
        <v>13</v>
      </c>
      <c r="E139" s="67" t="s">
        <v>184</v>
      </c>
      <c r="F139" s="68" t="s">
        <v>359</v>
      </c>
      <c r="G139" s="20"/>
      <c r="H139" s="24"/>
      <c r="I139" s="24"/>
      <c r="J139" s="24"/>
      <c r="K139" s="24">
        <v>1</v>
      </c>
      <c r="L139" s="24">
        <v>1</v>
      </c>
      <c r="M139" s="24"/>
      <c r="N139" s="24"/>
      <c r="O139" s="24">
        <f t="shared" si="17"/>
        <v>1</v>
      </c>
      <c r="P139" s="40">
        <v>1860300</v>
      </c>
      <c r="Q139" s="60">
        <v>1</v>
      </c>
      <c r="R139" s="40">
        <v>1860300</v>
      </c>
      <c r="S139" s="40">
        <v>155025</v>
      </c>
    </row>
    <row r="140" spans="1:19" s="8" customFormat="1" ht="36">
      <c r="A140" s="109"/>
      <c r="B140" s="109"/>
      <c r="C140" s="120"/>
      <c r="D140" s="34" t="s">
        <v>13</v>
      </c>
      <c r="E140" s="67" t="s">
        <v>185</v>
      </c>
      <c r="F140" s="68" t="s">
        <v>364</v>
      </c>
      <c r="G140" s="20"/>
      <c r="H140" s="24"/>
      <c r="I140" s="24"/>
      <c r="J140" s="24"/>
      <c r="K140" s="24">
        <v>1</v>
      </c>
      <c r="L140" s="24">
        <v>1</v>
      </c>
      <c r="M140" s="24"/>
      <c r="N140" s="24"/>
      <c r="O140" s="24">
        <f t="shared" si="17"/>
        <v>1</v>
      </c>
      <c r="P140" s="40">
        <v>1860300</v>
      </c>
      <c r="Q140" s="60">
        <v>1</v>
      </c>
      <c r="R140" s="40">
        <v>1860300</v>
      </c>
      <c r="S140" s="40">
        <v>155025</v>
      </c>
    </row>
    <row r="141" spans="1:19" s="8" customFormat="1" ht="36">
      <c r="A141" s="109"/>
      <c r="B141" s="109"/>
      <c r="C141" s="120"/>
      <c r="D141" s="34" t="s">
        <v>13</v>
      </c>
      <c r="E141" s="67" t="s">
        <v>186</v>
      </c>
      <c r="F141" s="68" t="s">
        <v>362</v>
      </c>
      <c r="G141" s="20"/>
      <c r="H141" s="24"/>
      <c r="I141" s="24"/>
      <c r="J141" s="24"/>
      <c r="K141" s="24">
        <v>1</v>
      </c>
      <c r="L141" s="24">
        <v>1</v>
      </c>
      <c r="M141" s="24"/>
      <c r="N141" s="24"/>
      <c r="O141" s="24">
        <f t="shared" si="17"/>
        <v>1</v>
      </c>
      <c r="P141" s="40">
        <v>1860300</v>
      </c>
      <c r="Q141" s="60">
        <v>1</v>
      </c>
      <c r="R141" s="40">
        <v>1860300</v>
      </c>
      <c r="S141" s="40">
        <v>155025</v>
      </c>
    </row>
    <row r="142" spans="1:19" s="8" customFormat="1" ht="36">
      <c r="A142" s="109"/>
      <c r="B142" s="109"/>
      <c r="C142" s="120"/>
      <c r="D142" s="34" t="s">
        <v>13</v>
      </c>
      <c r="E142" s="67" t="s">
        <v>187</v>
      </c>
      <c r="F142" s="68" t="s">
        <v>361</v>
      </c>
      <c r="G142" s="20"/>
      <c r="H142" s="24"/>
      <c r="I142" s="24">
        <v>1</v>
      </c>
      <c r="J142" s="24">
        <v>1</v>
      </c>
      <c r="K142" s="24"/>
      <c r="L142" s="24"/>
      <c r="M142" s="24"/>
      <c r="N142" s="24"/>
      <c r="O142" s="24">
        <f t="shared" si="17"/>
        <v>1</v>
      </c>
      <c r="P142" s="40">
        <v>1174200</v>
      </c>
      <c r="Q142" s="60">
        <v>1</v>
      </c>
      <c r="R142" s="40">
        <v>1174200</v>
      </c>
      <c r="S142" s="40">
        <v>97850</v>
      </c>
    </row>
    <row r="143" spans="1:19" s="8" customFormat="1" ht="36">
      <c r="A143" s="109"/>
      <c r="B143" s="109"/>
      <c r="C143" s="120"/>
      <c r="D143" s="34" t="s">
        <v>13</v>
      </c>
      <c r="E143" s="67" t="s">
        <v>188</v>
      </c>
      <c r="F143" s="68" t="s">
        <v>363</v>
      </c>
      <c r="G143" s="20"/>
      <c r="H143" s="24"/>
      <c r="I143" s="24"/>
      <c r="J143" s="24"/>
      <c r="K143" s="24"/>
      <c r="L143" s="24"/>
      <c r="M143" s="24">
        <v>1</v>
      </c>
      <c r="N143" s="24">
        <v>1</v>
      </c>
      <c r="O143" s="24">
        <f t="shared" si="17"/>
        <v>1</v>
      </c>
      <c r="P143" s="40">
        <v>2088900</v>
      </c>
      <c r="Q143" s="60">
        <v>1</v>
      </c>
      <c r="R143" s="40">
        <v>2088900</v>
      </c>
      <c r="S143" s="40">
        <v>174075</v>
      </c>
    </row>
    <row r="144" spans="1:19" s="8" customFormat="1" ht="36">
      <c r="A144" s="109"/>
      <c r="B144" s="109"/>
      <c r="C144" s="120"/>
      <c r="D144" s="34" t="s">
        <v>13</v>
      </c>
      <c r="E144" s="67" t="s">
        <v>189</v>
      </c>
      <c r="F144" s="68" t="s">
        <v>356</v>
      </c>
      <c r="G144" s="20"/>
      <c r="H144" s="24"/>
      <c r="I144" s="24">
        <v>1</v>
      </c>
      <c r="J144" s="24">
        <v>1</v>
      </c>
      <c r="K144" s="24"/>
      <c r="L144" s="24"/>
      <c r="M144" s="24"/>
      <c r="N144" s="24"/>
      <c r="O144" s="24">
        <f t="shared" si="17"/>
        <v>1</v>
      </c>
      <c r="P144" s="40">
        <v>1174200</v>
      </c>
      <c r="Q144" s="60">
        <v>1</v>
      </c>
      <c r="R144" s="40">
        <v>1174200</v>
      </c>
      <c r="S144" s="40">
        <v>97850</v>
      </c>
    </row>
    <row r="145" spans="1:19" s="8" customFormat="1" ht="36">
      <c r="A145" s="109"/>
      <c r="B145" s="109"/>
      <c r="C145" s="120"/>
      <c r="D145" s="34" t="s">
        <v>13</v>
      </c>
      <c r="E145" s="67" t="s">
        <v>190</v>
      </c>
      <c r="F145" s="68" t="s">
        <v>357</v>
      </c>
      <c r="G145" s="20"/>
      <c r="H145" s="24"/>
      <c r="I145" s="24">
        <v>1</v>
      </c>
      <c r="J145" s="24">
        <v>1</v>
      </c>
      <c r="K145" s="24"/>
      <c r="L145" s="24"/>
      <c r="M145" s="24"/>
      <c r="N145" s="24"/>
      <c r="O145" s="24">
        <f t="shared" si="17"/>
        <v>1</v>
      </c>
      <c r="P145" s="40">
        <v>1174200</v>
      </c>
      <c r="Q145" s="60">
        <v>1</v>
      </c>
      <c r="R145" s="40">
        <v>1174200</v>
      </c>
      <c r="S145" s="40">
        <v>97850</v>
      </c>
    </row>
    <row r="146" spans="1:19" s="8" customFormat="1" ht="36">
      <c r="A146" s="109"/>
      <c r="B146" s="109"/>
      <c r="C146" s="120"/>
      <c r="D146" s="34" t="s">
        <v>13</v>
      </c>
      <c r="E146" s="67" t="s">
        <v>191</v>
      </c>
      <c r="F146" s="68" t="s">
        <v>358</v>
      </c>
      <c r="G146" s="20"/>
      <c r="H146" s="24"/>
      <c r="I146" s="24"/>
      <c r="J146" s="24"/>
      <c r="K146" s="24"/>
      <c r="L146" s="24"/>
      <c r="M146" s="24">
        <v>1</v>
      </c>
      <c r="N146" s="24">
        <v>1</v>
      </c>
      <c r="O146" s="24">
        <f t="shared" si="17"/>
        <v>1</v>
      </c>
      <c r="P146" s="40">
        <v>2088900</v>
      </c>
      <c r="Q146" s="60">
        <v>1</v>
      </c>
      <c r="R146" s="40">
        <v>2088900</v>
      </c>
      <c r="S146" s="40">
        <v>174075</v>
      </c>
    </row>
    <row r="147" spans="1:19" s="8" customFormat="1" ht="24">
      <c r="A147" s="109"/>
      <c r="B147" s="109"/>
      <c r="C147" s="120"/>
      <c r="D147" s="34" t="s">
        <v>13</v>
      </c>
      <c r="E147" s="67" t="s">
        <v>192</v>
      </c>
      <c r="F147" s="68" t="s">
        <v>368</v>
      </c>
      <c r="G147" s="20"/>
      <c r="H147" s="24"/>
      <c r="I147" s="24">
        <v>1</v>
      </c>
      <c r="J147" s="24">
        <v>1</v>
      </c>
      <c r="K147" s="24"/>
      <c r="L147" s="24"/>
      <c r="M147" s="24"/>
      <c r="N147" s="24"/>
      <c r="O147" s="24">
        <f t="shared" si="17"/>
        <v>1</v>
      </c>
      <c r="P147" s="40">
        <v>1174200</v>
      </c>
      <c r="Q147" s="60">
        <v>1</v>
      </c>
      <c r="R147" s="40">
        <v>1174200</v>
      </c>
      <c r="S147" s="40">
        <v>97850</v>
      </c>
    </row>
    <row r="148" spans="1:19" s="8" customFormat="1" ht="48">
      <c r="A148" s="109"/>
      <c r="B148" s="109"/>
      <c r="C148" s="120"/>
      <c r="D148" s="34" t="s">
        <v>13</v>
      </c>
      <c r="E148" s="67" t="s">
        <v>193</v>
      </c>
      <c r="F148" s="68" t="s">
        <v>360</v>
      </c>
      <c r="G148" s="20"/>
      <c r="H148" s="24"/>
      <c r="I148" s="24">
        <v>1</v>
      </c>
      <c r="J148" s="24">
        <v>1</v>
      </c>
      <c r="K148" s="24"/>
      <c r="L148" s="24"/>
      <c r="M148" s="24"/>
      <c r="N148" s="24"/>
      <c r="O148" s="24">
        <f t="shared" si="17"/>
        <v>1</v>
      </c>
      <c r="P148" s="40">
        <v>1174200</v>
      </c>
      <c r="Q148" s="60">
        <v>1</v>
      </c>
      <c r="R148" s="40">
        <v>1174200</v>
      </c>
      <c r="S148" s="40">
        <v>97850</v>
      </c>
    </row>
    <row r="149" spans="1:19" s="48" customFormat="1" ht="15">
      <c r="A149" s="87" t="s">
        <v>52</v>
      </c>
      <c r="B149" s="88"/>
      <c r="C149" s="88"/>
      <c r="D149" s="89"/>
      <c r="E149" s="70"/>
      <c r="F149" s="66"/>
      <c r="G149" s="71">
        <f>SUM(G135:G148)</f>
        <v>0</v>
      </c>
      <c r="H149" s="71">
        <f aca="true" t="shared" si="18" ref="H149:O149">SUM(H135:H148)</f>
        <v>0</v>
      </c>
      <c r="I149" s="71">
        <f t="shared" si="18"/>
        <v>6</v>
      </c>
      <c r="J149" s="71">
        <f t="shared" si="18"/>
        <v>6</v>
      </c>
      <c r="K149" s="71">
        <f t="shared" si="18"/>
        <v>5</v>
      </c>
      <c r="L149" s="71">
        <f t="shared" si="18"/>
        <v>5</v>
      </c>
      <c r="M149" s="71">
        <f t="shared" si="18"/>
        <v>3</v>
      </c>
      <c r="N149" s="71">
        <f t="shared" si="18"/>
        <v>3</v>
      </c>
      <c r="O149" s="71">
        <f t="shared" si="18"/>
        <v>14</v>
      </c>
      <c r="P149" s="72">
        <v>22613400</v>
      </c>
      <c r="Q149" s="73"/>
      <c r="R149" s="72">
        <v>22613400</v>
      </c>
      <c r="S149" s="72">
        <v>1884450</v>
      </c>
    </row>
    <row r="150" spans="1:19" s="8" customFormat="1" ht="24">
      <c r="A150" s="114" t="s">
        <v>18</v>
      </c>
      <c r="B150" s="114" t="s">
        <v>290</v>
      </c>
      <c r="C150" s="110" t="s">
        <v>66</v>
      </c>
      <c r="D150" s="34" t="s">
        <v>13</v>
      </c>
      <c r="E150" s="67" t="s">
        <v>258</v>
      </c>
      <c r="F150" s="68" t="s">
        <v>370</v>
      </c>
      <c r="G150" s="20"/>
      <c r="H150" s="24"/>
      <c r="I150" s="24">
        <v>1</v>
      </c>
      <c r="J150" s="24">
        <v>1</v>
      </c>
      <c r="K150" s="24"/>
      <c r="L150" s="24"/>
      <c r="M150" s="24"/>
      <c r="N150" s="24"/>
      <c r="O150" s="24">
        <f t="shared" si="17"/>
        <v>1</v>
      </c>
      <c r="P150" s="40">
        <v>1174200</v>
      </c>
      <c r="Q150" s="60">
        <v>1</v>
      </c>
      <c r="R150" s="40">
        <v>1174200</v>
      </c>
      <c r="S150" s="40">
        <v>97850</v>
      </c>
    </row>
    <row r="151" spans="1:19" s="8" customFormat="1" ht="36">
      <c r="A151" s="115"/>
      <c r="B151" s="115"/>
      <c r="C151" s="111"/>
      <c r="D151" s="34" t="s">
        <v>13</v>
      </c>
      <c r="E151" s="67" t="s">
        <v>259</v>
      </c>
      <c r="F151" s="68" t="s">
        <v>371</v>
      </c>
      <c r="G151" s="20"/>
      <c r="H151" s="24"/>
      <c r="I151" s="24"/>
      <c r="J151" s="24"/>
      <c r="K151" s="24">
        <v>1</v>
      </c>
      <c r="L151" s="24">
        <v>1</v>
      </c>
      <c r="M151" s="24"/>
      <c r="N151" s="24"/>
      <c r="O151" s="24">
        <f t="shared" si="17"/>
        <v>1</v>
      </c>
      <c r="P151" s="40">
        <v>1860300</v>
      </c>
      <c r="Q151" s="60">
        <v>1</v>
      </c>
      <c r="R151" s="40">
        <v>1860300</v>
      </c>
      <c r="S151" s="40">
        <v>155025</v>
      </c>
    </row>
    <row r="152" spans="1:19" s="8" customFormat="1" ht="24">
      <c r="A152" s="115"/>
      <c r="B152" s="115"/>
      <c r="C152" s="111"/>
      <c r="D152" s="34" t="s">
        <v>13</v>
      </c>
      <c r="E152" s="67" t="s">
        <v>260</v>
      </c>
      <c r="F152" s="68" t="s">
        <v>372</v>
      </c>
      <c r="G152" s="20"/>
      <c r="H152" s="24"/>
      <c r="I152" s="24"/>
      <c r="J152" s="24"/>
      <c r="K152" s="24"/>
      <c r="L152" s="24"/>
      <c r="M152" s="24">
        <v>1</v>
      </c>
      <c r="N152" s="24">
        <v>1</v>
      </c>
      <c r="O152" s="24">
        <f t="shared" si="17"/>
        <v>1</v>
      </c>
      <c r="P152" s="40">
        <v>2088900</v>
      </c>
      <c r="Q152" s="60">
        <v>1</v>
      </c>
      <c r="R152" s="40">
        <v>2088900</v>
      </c>
      <c r="S152" s="40">
        <v>174075</v>
      </c>
    </row>
    <row r="153" spans="1:19" s="8" customFormat="1" ht="36">
      <c r="A153" s="115"/>
      <c r="B153" s="115"/>
      <c r="C153" s="111"/>
      <c r="D153" s="34" t="s">
        <v>13</v>
      </c>
      <c r="E153" s="67" t="s">
        <v>261</v>
      </c>
      <c r="F153" s="68" t="s">
        <v>373</v>
      </c>
      <c r="G153" s="20"/>
      <c r="H153" s="24"/>
      <c r="I153" s="24"/>
      <c r="J153" s="24"/>
      <c r="K153" s="24">
        <v>1</v>
      </c>
      <c r="L153" s="24">
        <v>1</v>
      </c>
      <c r="M153" s="24"/>
      <c r="N153" s="24"/>
      <c r="O153" s="24">
        <f t="shared" si="17"/>
        <v>1</v>
      </c>
      <c r="P153" s="40">
        <v>1860300</v>
      </c>
      <c r="Q153" s="60">
        <v>1</v>
      </c>
      <c r="R153" s="40">
        <v>1860300</v>
      </c>
      <c r="S153" s="40">
        <v>155025</v>
      </c>
    </row>
    <row r="154" spans="1:19" s="8" customFormat="1" ht="36">
      <c r="A154" s="116"/>
      <c r="B154" s="116"/>
      <c r="C154" s="112"/>
      <c r="D154" s="34" t="s">
        <v>13</v>
      </c>
      <c r="E154" s="67" t="s">
        <v>262</v>
      </c>
      <c r="F154" s="68" t="s">
        <v>374</v>
      </c>
      <c r="G154" s="20"/>
      <c r="H154" s="24"/>
      <c r="I154" s="24"/>
      <c r="J154" s="24"/>
      <c r="K154" s="24"/>
      <c r="L154" s="24"/>
      <c r="M154" s="24">
        <v>1</v>
      </c>
      <c r="N154" s="24">
        <v>1</v>
      </c>
      <c r="O154" s="24">
        <f t="shared" si="17"/>
        <v>1</v>
      </c>
      <c r="P154" s="40">
        <v>2088900</v>
      </c>
      <c r="Q154" s="60">
        <v>1</v>
      </c>
      <c r="R154" s="40">
        <v>2088900</v>
      </c>
      <c r="S154" s="40">
        <v>174075</v>
      </c>
    </row>
    <row r="155" spans="1:19" s="48" customFormat="1" ht="15">
      <c r="A155" s="87" t="s">
        <v>53</v>
      </c>
      <c r="B155" s="88"/>
      <c r="C155" s="88"/>
      <c r="D155" s="89"/>
      <c r="E155" s="70"/>
      <c r="F155" s="66"/>
      <c r="G155" s="71">
        <f>SUM(G150:G154)</f>
        <v>0</v>
      </c>
      <c r="H155" s="71">
        <f aca="true" t="shared" si="19" ref="H155:O155">SUM(H150:H154)</f>
        <v>0</v>
      </c>
      <c r="I155" s="71">
        <f t="shared" si="19"/>
        <v>1</v>
      </c>
      <c r="J155" s="71">
        <f t="shared" si="19"/>
        <v>1</v>
      </c>
      <c r="K155" s="71">
        <f t="shared" si="19"/>
        <v>2</v>
      </c>
      <c r="L155" s="71">
        <f t="shared" si="19"/>
        <v>2</v>
      </c>
      <c r="M155" s="71">
        <f t="shared" si="19"/>
        <v>2</v>
      </c>
      <c r="N155" s="71">
        <f t="shared" si="19"/>
        <v>2</v>
      </c>
      <c r="O155" s="71">
        <f t="shared" si="19"/>
        <v>5</v>
      </c>
      <c r="P155" s="72">
        <v>9072600</v>
      </c>
      <c r="Q155" s="73"/>
      <c r="R155" s="72">
        <v>9072600</v>
      </c>
      <c r="S155" s="72">
        <v>756050</v>
      </c>
    </row>
    <row r="156" spans="1:19" s="8" customFormat="1" ht="36">
      <c r="A156" s="114" t="s">
        <v>19</v>
      </c>
      <c r="B156" s="114" t="s">
        <v>291</v>
      </c>
      <c r="C156" s="110" t="s">
        <v>67</v>
      </c>
      <c r="D156" s="34" t="s">
        <v>13</v>
      </c>
      <c r="E156" s="67" t="s">
        <v>194</v>
      </c>
      <c r="F156" s="68" t="s">
        <v>379</v>
      </c>
      <c r="G156" s="20"/>
      <c r="H156" s="24"/>
      <c r="I156" s="24">
        <v>1</v>
      </c>
      <c r="J156" s="24">
        <v>1</v>
      </c>
      <c r="K156" s="24"/>
      <c r="L156" s="24"/>
      <c r="M156" s="24"/>
      <c r="N156" s="24"/>
      <c r="O156" s="24">
        <f t="shared" si="17"/>
        <v>1</v>
      </c>
      <c r="P156" s="40">
        <v>1174200</v>
      </c>
      <c r="Q156" s="60">
        <v>1</v>
      </c>
      <c r="R156" s="40">
        <v>1174200</v>
      </c>
      <c r="S156" s="40">
        <v>97850</v>
      </c>
    </row>
    <row r="157" spans="1:19" s="8" customFormat="1" ht="60">
      <c r="A157" s="115"/>
      <c r="B157" s="115"/>
      <c r="C157" s="111"/>
      <c r="D157" s="34" t="s">
        <v>13</v>
      </c>
      <c r="E157" s="67" t="s">
        <v>195</v>
      </c>
      <c r="F157" s="68" t="s">
        <v>380</v>
      </c>
      <c r="G157" s="20"/>
      <c r="H157" s="24"/>
      <c r="I157" s="24"/>
      <c r="J157" s="24"/>
      <c r="K157" s="24">
        <v>1</v>
      </c>
      <c r="L157" s="24">
        <v>1</v>
      </c>
      <c r="M157" s="24"/>
      <c r="N157" s="24"/>
      <c r="O157" s="24">
        <f t="shared" si="17"/>
        <v>1</v>
      </c>
      <c r="P157" s="40">
        <v>1860300</v>
      </c>
      <c r="Q157" s="60">
        <v>1</v>
      </c>
      <c r="R157" s="40">
        <v>1860300</v>
      </c>
      <c r="S157" s="40">
        <v>155025</v>
      </c>
    </row>
    <row r="158" spans="1:19" s="8" customFormat="1" ht="36">
      <c r="A158" s="115"/>
      <c r="B158" s="115"/>
      <c r="C158" s="111"/>
      <c r="D158" s="34" t="s">
        <v>13</v>
      </c>
      <c r="E158" s="67" t="s">
        <v>196</v>
      </c>
      <c r="F158" s="68" t="s">
        <v>382</v>
      </c>
      <c r="G158" s="20"/>
      <c r="H158" s="24"/>
      <c r="I158" s="24"/>
      <c r="J158" s="24"/>
      <c r="K158" s="24"/>
      <c r="L158" s="24"/>
      <c r="M158" s="24">
        <v>1</v>
      </c>
      <c r="N158" s="24">
        <v>1</v>
      </c>
      <c r="O158" s="24">
        <f t="shared" si="17"/>
        <v>1</v>
      </c>
      <c r="P158" s="40">
        <v>2088900</v>
      </c>
      <c r="Q158" s="60">
        <v>1</v>
      </c>
      <c r="R158" s="40">
        <v>2088900</v>
      </c>
      <c r="S158" s="40">
        <v>174075</v>
      </c>
    </row>
    <row r="159" spans="1:19" s="8" customFormat="1" ht="60">
      <c r="A159" s="115"/>
      <c r="B159" s="115"/>
      <c r="C159" s="111"/>
      <c r="D159" s="34" t="s">
        <v>13</v>
      </c>
      <c r="E159" s="67" t="s">
        <v>197</v>
      </c>
      <c r="F159" s="68" t="s">
        <v>383</v>
      </c>
      <c r="G159" s="20"/>
      <c r="H159" s="24"/>
      <c r="I159" s="24">
        <v>1</v>
      </c>
      <c r="J159" s="24">
        <v>1</v>
      </c>
      <c r="K159" s="24"/>
      <c r="L159" s="24"/>
      <c r="M159" s="24"/>
      <c r="N159" s="24"/>
      <c r="O159" s="24">
        <f t="shared" si="17"/>
        <v>1</v>
      </c>
      <c r="P159" s="40">
        <v>1174200</v>
      </c>
      <c r="Q159" s="60">
        <v>1</v>
      </c>
      <c r="R159" s="40">
        <v>1174200</v>
      </c>
      <c r="S159" s="40">
        <v>97850</v>
      </c>
    </row>
    <row r="160" spans="1:19" s="8" customFormat="1" ht="36">
      <c r="A160" s="115"/>
      <c r="B160" s="115"/>
      <c r="C160" s="111"/>
      <c r="D160" s="34" t="s">
        <v>13</v>
      </c>
      <c r="E160" s="67" t="s">
        <v>198</v>
      </c>
      <c r="F160" s="68" t="s">
        <v>375</v>
      </c>
      <c r="G160" s="20"/>
      <c r="H160" s="24"/>
      <c r="I160" s="24">
        <v>1</v>
      </c>
      <c r="J160" s="24">
        <v>1</v>
      </c>
      <c r="K160" s="24"/>
      <c r="L160" s="24"/>
      <c r="M160" s="24"/>
      <c r="N160" s="24"/>
      <c r="O160" s="24">
        <f t="shared" si="17"/>
        <v>1</v>
      </c>
      <c r="P160" s="40">
        <v>1174200</v>
      </c>
      <c r="Q160" s="60">
        <v>1</v>
      </c>
      <c r="R160" s="40">
        <v>1174200</v>
      </c>
      <c r="S160" s="40">
        <v>97850</v>
      </c>
    </row>
    <row r="161" spans="1:19" s="8" customFormat="1" ht="36">
      <c r="A161" s="115"/>
      <c r="B161" s="115"/>
      <c r="C161" s="111"/>
      <c r="D161" s="34" t="s">
        <v>13</v>
      </c>
      <c r="E161" s="67" t="s">
        <v>199</v>
      </c>
      <c r="F161" s="68" t="s">
        <v>386</v>
      </c>
      <c r="G161" s="20"/>
      <c r="H161" s="24"/>
      <c r="I161" s="24">
        <v>1</v>
      </c>
      <c r="J161" s="24">
        <v>1</v>
      </c>
      <c r="K161" s="24"/>
      <c r="L161" s="24"/>
      <c r="M161" s="24"/>
      <c r="N161" s="24"/>
      <c r="O161" s="24">
        <f t="shared" si="17"/>
        <v>1</v>
      </c>
      <c r="P161" s="40">
        <v>1174200</v>
      </c>
      <c r="Q161" s="60">
        <v>1</v>
      </c>
      <c r="R161" s="40">
        <v>1174200</v>
      </c>
      <c r="S161" s="40">
        <v>97850</v>
      </c>
    </row>
    <row r="162" spans="1:19" s="8" customFormat="1" ht="36">
      <c r="A162" s="115"/>
      <c r="B162" s="115"/>
      <c r="C162" s="111"/>
      <c r="D162" s="34" t="s">
        <v>13</v>
      </c>
      <c r="E162" s="67" t="s">
        <v>200</v>
      </c>
      <c r="F162" s="68" t="s">
        <v>378</v>
      </c>
      <c r="G162" s="20"/>
      <c r="H162" s="24"/>
      <c r="I162" s="24"/>
      <c r="J162" s="24"/>
      <c r="K162" s="24">
        <v>1</v>
      </c>
      <c r="L162" s="24">
        <v>1</v>
      </c>
      <c r="M162" s="24"/>
      <c r="N162" s="24"/>
      <c r="O162" s="24">
        <f t="shared" si="17"/>
        <v>1</v>
      </c>
      <c r="P162" s="40">
        <v>1860300</v>
      </c>
      <c r="Q162" s="60">
        <v>1</v>
      </c>
      <c r="R162" s="40">
        <v>1860300</v>
      </c>
      <c r="S162" s="40">
        <v>155025</v>
      </c>
    </row>
    <row r="163" spans="1:19" s="8" customFormat="1" ht="36">
      <c r="A163" s="115"/>
      <c r="B163" s="115"/>
      <c r="C163" s="111"/>
      <c r="D163" s="34" t="s">
        <v>13</v>
      </c>
      <c r="E163" s="67" t="s">
        <v>201</v>
      </c>
      <c r="F163" s="68" t="s">
        <v>381</v>
      </c>
      <c r="G163" s="20"/>
      <c r="H163" s="24"/>
      <c r="I163" s="24">
        <v>1</v>
      </c>
      <c r="J163" s="24">
        <v>1</v>
      </c>
      <c r="K163" s="24"/>
      <c r="L163" s="24"/>
      <c r="M163" s="24"/>
      <c r="N163" s="24"/>
      <c r="O163" s="24">
        <f t="shared" si="17"/>
        <v>1</v>
      </c>
      <c r="P163" s="40">
        <v>1174200</v>
      </c>
      <c r="Q163" s="60">
        <v>1</v>
      </c>
      <c r="R163" s="40">
        <v>1174200</v>
      </c>
      <c r="S163" s="40">
        <v>97850</v>
      </c>
    </row>
    <row r="164" spans="1:19" s="8" customFormat="1" ht="48">
      <c r="A164" s="115"/>
      <c r="B164" s="115"/>
      <c r="C164" s="111"/>
      <c r="D164" s="34" t="s">
        <v>13</v>
      </c>
      <c r="E164" s="67" t="s">
        <v>202</v>
      </c>
      <c r="F164" s="68" t="s">
        <v>385</v>
      </c>
      <c r="G164" s="20"/>
      <c r="H164" s="24"/>
      <c r="I164" s="24">
        <v>1</v>
      </c>
      <c r="J164" s="24">
        <v>1</v>
      </c>
      <c r="K164" s="24"/>
      <c r="L164" s="24"/>
      <c r="M164" s="24"/>
      <c r="N164" s="24"/>
      <c r="O164" s="24">
        <f t="shared" si="17"/>
        <v>1</v>
      </c>
      <c r="P164" s="40">
        <v>1174200</v>
      </c>
      <c r="Q164" s="60">
        <v>1</v>
      </c>
      <c r="R164" s="40">
        <v>1174200</v>
      </c>
      <c r="S164" s="40">
        <v>97850</v>
      </c>
    </row>
    <row r="165" spans="1:19" s="8" customFormat="1" ht="48">
      <c r="A165" s="115"/>
      <c r="B165" s="115"/>
      <c r="C165" s="111"/>
      <c r="D165" s="34" t="s">
        <v>13</v>
      </c>
      <c r="E165" s="67" t="s">
        <v>203</v>
      </c>
      <c r="F165" s="68" t="s">
        <v>377</v>
      </c>
      <c r="G165" s="20"/>
      <c r="H165" s="24"/>
      <c r="I165" s="24">
        <v>1</v>
      </c>
      <c r="J165" s="24">
        <v>1</v>
      </c>
      <c r="K165" s="24"/>
      <c r="L165" s="24"/>
      <c r="M165" s="24"/>
      <c r="N165" s="24"/>
      <c r="O165" s="24">
        <f t="shared" si="17"/>
        <v>1</v>
      </c>
      <c r="P165" s="40">
        <v>1174200</v>
      </c>
      <c r="Q165" s="60">
        <v>1</v>
      </c>
      <c r="R165" s="40">
        <v>1174200</v>
      </c>
      <c r="S165" s="40">
        <v>97850</v>
      </c>
    </row>
    <row r="166" spans="1:19" s="8" customFormat="1" ht="48">
      <c r="A166" s="115"/>
      <c r="B166" s="115"/>
      <c r="C166" s="111"/>
      <c r="D166" s="34" t="s">
        <v>13</v>
      </c>
      <c r="E166" s="67" t="s">
        <v>204</v>
      </c>
      <c r="F166" s="68" t="s">
        <v>384</v>
      </c>
      <c r="G166" s="20"/>
      <c r="H166" s="24"/>
      <c r="I166" s="24">
        <v>1</v>
      </c>
      <c r="J166" s="24">
        <v>1</v>
      </c>
      <c r="K166" s="24"/>
      <c r="L166" s="24"/>
      <c r="M166" s="24"/>
      <c r="N166" s="24"/>
      <c r="O166" s="24">
        <f t="shared" si="17"/>
        <v>1</v>
      </c>
      <c r="P166" s="40">
        <v>1174200</v>
      </c>
      <c r="Q166" s="60">
        <v>1</v>
      </c>
      <c r="R166" s="40">
        <v>1174200</v>
      </c>
      <c r="S166" s="40">
        <v>97850</v>
      </c>
    </row>
    <row r="167" spans="1:19" s="8" customFormat="1" ht="36">
      <c r="A167" s="115"/>
      <c r="B167" s="115"/>
      <c r="C167" s="111"/>
      <c r="D167" s="34" t="s">
        <v>13</v>
      </c>
      <c r="E167" s="67" t="s">
        <v>205</v>
      </c>
      <c r="F167" s="68" t="s">
        <v>376</v>
      </c>
      <c r="G167" s="20"/>
      <c r="H167" s="24"/>
      <c r="I167" s="24"/>
      <c r="J167" s="24"/>
      <c r="K167" s="24">
        <v>1</v>
      </c>
      <c r="L167" s="24">
        <v>1</v>
      </c>
      <c r="M167" s="24"/>
      <c r="N167" s="24"/>
      <c r="O167" s="24">
        <f t="shared" si="17"/>
        <v>1</v>
      </c>
      <c r="P167" s="40">
        <v>1860300</v>
      </c>
      <c r="Q167" s="60">
        <v>1</v>
      </c>
      <c r="R167" s="40">
        <v>1860300</v>
      </c>
      <c r="S167" s="40">
        <v>155025</v>
      </c>
    </row>
    <row r="168" spans="1:19" s="8" customFormat="1" ht="36">
      <c r="A168" s="115"/>
      <c r="B168" s="115"/>
      <c r="C168" s="111"/>
      <c r="D168" s="34" t="s">
        <v>13</v>
      </c>
      <c r="E168" s="67" t="s">
        <v>206</v>
      </c>
      <c r="F168" s="68" t="s">
        <v>387</v>
      </c>
      <c r="G168" s="20"/>
      <c r="H168" s="24"/>
      <c r="I168" s="24">
        <v>1</v>
      </c>
      <c r="J168" s="24">
        <v>1</v>
      </c>
      <c r="K168" s="24"/>
      <c r="L168" s="24"/>
      <c r="M168" s="24"/>
      <c r="N168" s="24"/>
      <c r="O168" s="24">
        <f t="shared" si="17"/>
        <v>1</v>
      </c>
      <c r="P168" s="40">
        <v>1174200</v>
      </c>
      <c r="Q168" s="60">
        <v>1</v>
      </c>
      <c r="R168" s="40">
        <v>1174200</v>
      </c>
      <c r="S168" s="40">
        <v>97850</v>
      </c>
    </row>
    <row r="169" spans="1:19" s="8" customFormat="1" ht="36">
      <c r="A169" s="115"/>
      <c r="B169" s="115"/>
      <c r="C169" s="111"/>
      <c r="D169" s="34" t="s">
        <v>13</v>
      </c>
      <c r="E169" s="67" t="s">
        <v>207</v>
      </c>
      <c r="F169" s="68" t="s">
        <v>388</v>
      </c>
      <c r="G169" s="20"/>
      <c r="H169" s="24"/>
      <c r="I169" s="24">
        <v>1</v>
      </c>
      <c r="J169" s="24">
        <v>1</v>
      </c>
      <c r="K169" s="24"/>
      <c r="L169" s="24"/>
      <c r="M169" s="24"/>
      <c r="N169" s="24"/>
      <c r="O169" s="24">
        <f t="shared" si="17"/>
        <v>1</v>
      </c>
      <c r="P169" s="40">
        <v>1174200</v>
      </c>
      <c r="Q169" s="60">
        <v>1</v>
      </c>
      <c r="R169" s="40">
        <v>1174200</v>
      </c>
      <c r="S169" s="40">
        <v>97850</v>
      </c>
    </row>
    <row r="170" spans="1:19" s="8" customFormat="1" ht="36">
      <c r="A170" s="115"/>
      <c r="B170" s="115"/>
      <c r="C170" s="111"/>
      <c r="D170" s="34" t="s">
        <v>13</v>
      </c>
      <c r="E170" s="67" t="s">
        <v>208</v>
      </c>
      <c r="F170" s="68" t="s">
        <v>390</v>
      </c>
      <c r="G170" s="24">
        <v>1</v>
      </c>
      <c r="H170" s="24">
        <v>1</v>
      </c>
      <c r="I170" s="24"/>
      <c r="J170" s="24"/>
      <c r="K170" s="24"/>
      <c r="L170" s="24"/>
      <c r="M170" s="24"/>
      <c r="N170" s="24"/>
      <c r="O170" s="24">
        <f t="shared" si="17"/>
        <v>1</v>
      </c>
      <c r="P170" s="40">
        <v>1115490</v>
      </c>
      <c r="Q170" s="60">
        <v>1</v>
      </c>
      <c r="R170" s="40">
        <v>1115490</v>
      </c>
      <c r="S170" s="40">
        <v>92957.5</v>
      </c>
    </row>
    <row r="171" spans="1:19" s="8" customFormat="1" ht="48">
      <c r="A171" s="116"/>
      <c r="B171" s="116"/>
      <c r="C171" s="112"/>
      <c r="D171" s="34" t="s">
        <v>13</v>
      </c>
      <c r="E171" s="67" t="s">
        <v>209</v>
      </c>
      <c r="F171" s="68" t="s">
        <v>389</v>
      </c>
      <c r="G171" s="20"/>
      <c r="H171" s="24"/>
      <c r="I171" s="24">
        <v>1</v>
      </c>
      <c r="J171" s="24">
        <v>1</v>
      </c>
      <c r="K171" s="24"/>
      <c r="L171" s="24"/>
      <c r="M171" s="24"/>
      <c r="N171" s="24"/>
      <c r="O171" s="24">
        <f t="shared" si="17"/>
        <v>1</v>
      </c>
      <c r="P171" s="40">
        <v>1174200</v>
      </c>
      <c r="Q171" s="60">
        <v>1</v>
      </c>
      <c r="R171" s="40">
        <v>1174200</v>
      </c>
      <c r="S171" s="40">
        <v>97850</v>
      </c>
    </row>
    <row r="172" spans="1:19" s="48" customFormat="1" ht="15">
      <c r="A172" s="87" t="s">
        <v>54</v>
      </c>
      <c r="B172" s="88"/>
      <c r="C172" s="88"/>
      <c r="D172" s="89"/>
      <c r="E172" s="70"/>
      <c r="F172" s="66"/>
      <c r="G172" s="71">
        <f>SUM(G156:G171)</f>
        <v>1</v>
      </c>
      <c r="H172" s="71">
        <f aca="true" t="shared" si="20" ref="H172:O172">SUM(H156:H171)</f>
        <v>1</v>
      </c>
      <c r="I172" s="71">
        <f t="shared" si="20"/>
        <v>11</v>
      </c>
      <c r="J172" s="71">
        <f t="shared" si="20"/>
        <v>11</v>
      </c>
      <c r="K172" s="71">
        <f t="shared" si="20"/>
        <v>3</v>
      </c>
      <c r="L172" s="71">
        <f t="shared" si="20"/>
        <v>3</v>
      </c>
      <c r="M172" s="71">
        <f t="shared" si="20"/>
        <v>1</v>
      </c>
      <c r="N172" s="71">
        <f t="shared" si="20"/>
        <v>1</v>
      </c>
      <c r="O172" s="71">
        <f t="shared" si="20"/>
        <v>16</v>
      </c>
      <c r="P172" s="72">
        <v>21701490</v>
      </c>
      <c r="Q172" s="73"/>
      <c r="R172" s="72">
        <v>21701490</v>
      </c>
      <c r="S172" s="72">
        <v>1808457.5</v>
      </c>
    </row>
    <row r="173" spans="1:19" s="8" customFormat="1" ht="24">
      <c r="A173" s="114" t="s">
        <v>20</v>
      </c>
      <c r="B173" s="114" t="s">
        <v>292</v>
      </c>
      <c r="C173" s="110" t="s">
        <v>68</v>
      </c>
      <c r="D173" s="34" t="s">
        <v>13</v>
      </c>
      <c r="E173" s="67" t="s">
        <v>263</v>
      </c>
      <c r="F173" s="68" t="s">
        <v>400</v>
      </c>
      <c r="G173" s="20"/>
      <c r="H173" s="24"/>
      <c r="I173" s="24">
        <v>1</v>
      </c>
      <c r="J173" s="24">
        <v>1</v>
      </c>
      <c r="K173" s="24"/>
      <c r="L173" s="24"/>
      <c r="M173" s="24"/>
      <c r="N173" s="24"/>
      <c r="O173" s="24">
        <f t="shared" si="17"/>
        <v>1</v>
      </c>
      <c r="P173" s="40">
        <v>1174200</v>
      </c>
      <c r="Q173" s="60">
        <v>1</v>
      </c>
      <c r="R173" s="40">
        <v>1174200</v>
      </c>
      <c r="S173" s="40">
        <v>97850</v>
      </c>
    </row>
    <row r="174" spans="1:19" s="8" customFormat="1" ht="24">
      <c r="A174" s="115"/>
      <c r="B174" s="115"/>
      <c r="C174" s="111"/>
      <c r="D174" s="34" t="s">
        <v>13</v>
      </c>
      <c r="E174" s="67" t="s">
        <v>264</v>
      </c>
      <c r="F174" s="68" t="s">
        <v>395</v>
      </c>
      <c r="G174" s="20"/>
      <c r="H174" s="24"/>
      <c r="I174" s="24"/>
      <c r="J174" s="24"/>
      <c r="K174" s="24">
        <v>1</v>
      </c>
      <c r="L174" s="24">
        <v>1</v>
      </c>
      <c r="M174" s="24"/>
      <c r="N174" s="24"/>
      <c r="O174" s="24">
        <f t="shared" si="17"/>
        <v>1</v>
      </c>
      <c r="P174" s="40">
        <v>1860300</v>
      </c>
      <c r="Q174" s="60">
        <v>1</v>
      </c>
      <c r="R174" s="40">
        <v>1860300</v>
      </c>
      <c r="S174" s="40">
        <v>155025</v>
      </c>
    </row>
    <row r="175" spans="1:19" s="8" customFormat="1" ht="24">
      <c r="A175" s="115"/>
      <c r="B175" s="115"/>
      <c r="C175" s="111"/>
      <c r="D175" s="34" t="s">
        <v>13</v>
      </c>
      <c r="E175" s="67" t="s">
        <v>210</v>
      </c>
      <c r="F175" s="68" t="s">
        <v>393</v>
      </c>
      <c r="G175" s="20"/>
      <c r="H175" s="24"/>
      <c r="I175" s="24"/>
      <c r="J175" s="24"/>
      <c r="K175" s="24"/>
      <c r="L175" s="24"/>
      <c r="M175" s="24">
        <v>1</v>
      </c>
      <c r="N175" s="24">
        <v>1</v>
      </c>
      <c r="O175" s="24">
        <f t="shared" si="17"/>
        <v>1</v>
      </c>
      <c r="P175" s="40">
        <v>2088900</v>
      </c>
      <c r="Q175" s="60">
        <v>1</v>
      </c>
      <c r="R175" s="40">
        <v>2088900</v>
      </c>
      <c r="S175" s="40">
        <v>174075</v>
      </c>
    </row>
    <row r="176" spans="1:19" s="8" customFormat="1" ht="24">
      <c r="A176" s="115"/>
      <c r="B176" s="115"/>
      <c r="C176" s="111"/>
      <c r="D176" s="34" t="s">
        <v>13</v>
      </c>
      <c r="E176" s="67" t="s">
        <v>265</v>
      </c>
      <c r="F176" s="68" t="s">
        <v>391</v>
      </c>
      <c r="G176" s="20"/>
      <c r="H176" s="24"/>
      <c r="I176" s="24">
        <v>1</v>
      </c>
      <c r="J176" s="24">
        <v>1</v>
      </c>
      <c r="K176" s="24"/>
      <c r="L176" s="24"/>
      <c r="M176" s="24"/>
      <c r="N176" s="24"/>
      <c r="O176" s="24">
        <f t="shared" si="17"/>
        <v>1</v>
      </c>
      <c r="P176" s="40">
        <v>1174200</v>
      </c>
      <c r="Q176" s="60">
        <v>1</v>
      </c>
      <c r="R176" s="40">
        <v>1174200</v>
      </c>
      <c r="S176" s="40">
        <v>97850</v>
      </c>
    </row>
    <row r="177" spans="1:19" s="8" customFormat="1" ht="24">
      <c r="A177" s="115"/>
      <c r="B177" s="115"/>
      <c r="C177" s="111"/>
      <c r="D177" s="34" t="s">
        <v>13</v>
      </c>
      <c r="E177" s="67" t="s">
        <v>211</v>
      </c>
      <c r="F177" s="68" t="s">
        <v>392</v>
      </c>
      <c r="G177" s="20"/>
      <c r="H177" s="24"/>
      <c r="I177" s="24">
        <v>1</v>
      </c>
      <c r="J177" s="24">
        <v>1</v>
      </c>
      <c r="K177" s="24"/>
      <c r="L177" s="24"/>
      <c r="M177" s="24"/>
      <c r="N177" s="24"/>
      <c r="O177" s="24">
        <f t="shared" si="17"/>
        <v>1</v>
      </c>
      <c r="P177" s="40">
        <v>1174200</v>
      </c>
      <c r="Q177" s="60">
        <v>1</v>
      </c>
      <c r="R177" s="40">
        <v>1174200</v>
      </c>
      <c r="S177" s="40">
        <v>97850</v>
      </c>
    </row>
    <row r="178" spans="1:19" s="8" customFormat="1" ht="24">
      <c r="A178" s="115"/>
      <c r="B178" s="115"/>
      <c r="C178" s="111"/>
      <c r="D178" s="34" t="s">
        <v>13</v>
      </c>
      <c r="E178" s="67" t="s">
        <v>212</v>
      </c>
      <c r="F178" s="68" t="s">
        <v>394</v>
      </c>
      <c r="G178" s="20"/>
      <c r="H178" s="24"/>
      <c r="I178" s="24">
        <v>1</v>
      </c>
      <c r="J178" s="24">
        <v>1</v>
      </c>
      <c r="K178" s="24"/>
      <c r="L178" s="24"/>
      <c r="M178" s="24"/>
      <c r="N178" s="24"/>
      <c r="O178" s="24">
        <f t="shared" si="17"/>
        <v>1</v>
      </c>
      <c r="P178" s="40">
        <v>1174200</v>
      </c>
      <c r="Q178" s="60">
        <v>1</v>
      </c>
      <c r="R178" s="40">
        <v>1174200</v>
      </c>
      <c r="S178" s="40">
        <v>97850</v>
      </c>
    </row>
    <row r="179" spans="1:19" s="8" customFormat="1" ht="24">
      <c r="A179" s="115"/>
      <c r="B179" s="115"/>
      <c r="C179" s="111"/>
      <c r="D179" s="34" t="s">
        <v>13</v>
      </c>
      <c r="E179" s="67" t="s">
        <v>266</v>
      </c>
      <c r="F179" s="68" t="s">
        <v>397</v>
      </c>
      <c r="G179" s="20"/>
      <c r="H179" s="24"/>
      <c r="I179" s="24"/>
      <c r="J179" s="24"/>
      <c r="K179" s="24"/>
      <c r="L179" s="24"/>
      <c r="M179" s="24">
        <v>1</v>
      </c>
      <c r="N179" s="24">
        <v>1</v>
      </c>
      <c r="O179" s="24">
        <f t="shared" si="17"/>
        <v>1</v>
      </c>
      <c r="P179" s="40">
        <v>2088900</v>
      </c>
      <c r="Q179" s="60">
        <v>1</v>
      </c>
      <c r="R179" s="40">
        <v>2088900</v>
      </c>
      <c r="S179" s="40">
        <v>174075</v>
      </c>
    </row>
    <row r="180" spans="1:19" s="8" customFormat="1" ht="24">
      <c r="A180" s="115"/>
      <c r="B180" s="115"/>
      <c r="C180" s="111"/>
      <c r="D180" s="34" t="s">
        <v>13</v>
      </c>
      <c r="E180" s="67" t="s">
        <v>213</v>
      </c>
      <c r="F180" s="68" t="s">
        <v>398</v>
      </c>
      <c r="G180" s="20"/>
      <c r="H180" s="24"/>
      <c r="I180" s="24">
        <v>1</v>
      </c>
      <c r="J180" s="24">
        <v>1</v>
      </c>
      <c r="K180" s="24"/>
      <c r="L180" s="24"/>
      <c r="M180" s="24"/>
      <c r="N180" s="24"/>
      <c r="O180" s="24">
        <f t="shared" si="17"/>
        <v>1</v>
      </c>
      <c r="P180" s="40">
        <v>1174200</v>
      </c>
      <c r="Q180" s="60">
        <v>1</v>
      </c>
      <c r="R180" s="40">
        <v>1174200</v>
      </c>
      <c r="S180" s="40">
        <v>97850</v>
      </c>
    </row>
    <row r="181" spans="1:19" s="8" customFormat="1" ht="24">
      <c r="A181" s="115"/>
      <c r="B181" s="115"/>
      <c r="C181" s="111"/>
      <c r="D181" s="34" t="s">
        <v>13</v>
      </c>
      <c r="E181" s="67" t="s">
        <v>214</v>
      </c>
      <c r="F181" s="68" t="s">
        <v>399</v>
      </c>
      <c r="G181" s="20"/>
      <c r="H181" s="24"/>
      <c r="I181" s="24">
        <v>1</v>
      </c>
      <c r="J181" s="24">
        <v>1</v>
      </c>
      <c r="K181" s="24"/>
      <c r="L181" s="24"/>
      <c r="M181" s="24"/>
      <c r="N181" s="24"/>
      <c r="O181" s="24">
        <f t="shared" si="17"/>
        <v>1</v>
      </c>
      <c r="P181" s="40">
        <v>1174200</v>
      </c>
      <c r="Q181" s="60">
        <v>1</v>
      </c>
      <c r="R181" s="40">
        <v>1174200</v>
      </c>
      <c r="S181" s="40">
        <v>97850</v>
      </c>
    </row>
    <row r="182" spans="1:19" s="8" customFormat="1" ht="24">
      <c r="A182" s="116"/>
      <c r="B182" s="116"/>
      <c r="C182" s="112"/>
      <c r="D182" s="34" t="s">
        <v>13</v>
      </c>
      <c r="E182" s="67" t="s">
        <v>215</v>
      </c>
      <c r="F182" s="68" t="s">
        <v>396</v>
      </c>
      <c r="G182" s="20"/>
      <c r="H182" s="24"/>
      <c r="I182" s="24">
        <v>1</v>
      </c>
      <c r="J182" s="24">
        <v>1</v>
      </c>
      <c r="K182" s="24"/>
      <c r="L182" s="24"/>
      <c r="M182" s="24"/>
      <c r="N182" s="24"/>
      <c r="O182" s="24">
        <f t="shared" si="17"/>
        <v>1</v>
      </c>
      <c r="P182" s="40">
        <v>1174200</v>
      </c>
      <c r="Q182" s="60">
        <v>1</v>
      </c>
      <c r="R182" s="40">
        <v>1174200</v>
      </c>
      <c r="S182" s="40">
        <v>97850</v>
      </c>
    </row>
    <row r="183" spans="1:19" s="48" customFormat="1" ht="15">
      <c r="A183" s="87" t="s">
        <v>55</v>
      </c>
      <c r="B183" s="88"/>
      <c r="C183" s="88"/>
      <c r="D183" s="89"/>
      <c r="E183" s="70"/>
      <c r="F183" s="66"/>
      <c r="G183" s="71">
        <f>SUM(G173:G182)</f>
        <v>0</v>
      </c>
      <c r="H183" s="71">
        <f aca="true" t="shared" si="21" ref="H183:O183">SUM(H173:H182)</f>
        <v>0</v>
      </c>
      <c r="I183" s="71">
        <f t="shared" si="21"/>
        <v>7</v>
      </c>
      <c r="J183" s="71">
        <f t="shared" si="21"/>
        <v>7</v>
      </c>
      <c r="K183" s="71">
        <f t="shared" si="21"/>
        <v>1</v>
      </c>
      <c r="L183" s="71">
        <f t="shared" si="21"/>
        <v>1</v>
      </c>
      <c r="M183" s="71">
        <f t="shared" si="21"/>
        <v>2</v>
      </c>
      <c r="N183" s="71">
        <f t="shared" si="21"/>
        <v>2</v>
      </c>
      <c r="O183" s="71">
        <f t="shared" si="21"/>
        <v>10</v>
      </c>
      <c r="P183" s="72">
        <v>14257500</v>
      </c>
      <c r="Q183" s="73"/>
      <c r="R183" s="72">
        <v>14257500</v>
      </c>
      <c r="S183" s="72">
        <v>1188125</v>
      </c>
    </row>
    <row r="184" spans="1:19" s="8" customFormat="1" ht="36">
      <c r="A184" s="114" t="s">
        <v>21</v>
      </c>
      <c r="B184" s="114" t="s">
        <v>293</v>
      </c>
      <c r="C184" s="110" t="s">
        <v>69</v>
      </c>
      <c r="D184" s="34" t="s">
        <v>13</v>
      </c>
      <c r="E184" s="67" t="s">
        <v>216</v>
      </c>
      <c r="F184" s="68" t="s">
        <v>411</v>
      </c>
      <c r="G184" s="20"/>
      <c r="H184" s="24"/>
      <c r="I184" s="24"/>
      <c r="J184" s="24"/>
      <c r="K184" s="24">
        <v>1</v>
      </c>
      <c r="L184" s="24">
        <v>1</v>
      </c>
      <c r="M184" s="24"/>
      <c r="N184" s="24"/>
      <c r="O184" s="24">
        <f t="shared" si="17"/>
        <v>1</v>
      </c>
      <c r="P184" s="40">
        <v>1860300</v>
      </c>
      <c r="Q184" s="60">
        <v>1</v>
      </c>
      <c r="R184" s="40">
        <v>1860300</v>
      </c>
      <c r="S184" s="40">
        <v>155025</v>
      </c>
    </row>
    <row r="185" spans="1:19" s="8" customFormat="1" ht="36">
      <c r="A185" s="115"/>
      <c r="B185" s="115"/>
      <c r="C185" s="111"/>
      <c r="D185" s="34" t="s">
        <v>13</v>
      </c>
      <c r="E185" s="67" t="s">
        <v>267</v>
      </c>
      <c r="F185" s="68" t="s">
        <v>410</v>
      </c>
      <c r="G185" s="20"/>
      <c r="H185" s="24"/>
      <c r="I185" s="24">
        <v>1</v>
      </c>
      <c r="J185" s="24">
        <v>1</v>
      </c>
      <c r="K185" s="24"/>
      <c r="L185" s="24"/>
      <c r="M185" s="24"/>
      <c r="N185" s="24"/>
      <c r="O185" s="24">
        <f t="shared" si="17"/>
        <v>1</v>
      </c>
      <c r="P185" s="40">
        <v>1174200</v>
      </c>
      <c r="Q185" s="60">
        <v>1</v>
      </c>
      <c r="R185" s="40">
        <v>1174200</v>
      </c>
      <c r="S185" s="40">
        <v>97850</v>
      </c>
    </row>
    <row r="186" spans="1:19" s="8" customFormat="1" ht="36">
      <c r="A186" s="115"/>
      <c r="B186" s="115"/>
      <c r="C186" s="111"/>
      <c r="D186" s="34" t="s">
        <v>13</v>
      </c>
      <c r="E186" s="67" t="s">
        <v>268</v>
      </c>
      <c r="F186" s="68" t="s">
        <v>401</v>
      </c>
      <c r="G186" s="20"/>
      <c r="H186" s="24"/>
      <c r="I186" s="24"/>
      <c r="J186" s="24"/>
      <c r="K186" s="24"/>
      <c r="L186" s="24"/>
      <c r="M186" s="24">
        <v>1</v>
      </c>
      <c r="N186" s="24">
        <v>1</v>
      </c>
      <c r="O186" s="24">
        <f t="shared" si="17"/>
        <v>1</v>
      </c>
      <c r="P186" s="40">
        <v>2088900</v>
      </c>
      <c r="Q186" s="60">
        <v>1</v>
      </c>
      <c r="R186" s="40">
        <v>2088900</v>
      </c>
      <c r="S186" s="40">
        <v>174075</v>
      </c>
    </row>
    <row r="187" spans="1:19" s="8" customFormat="1" ht="36">
      <c r="A187" s="115"/>
      <c r="B187" s="115"/>
      <c r="C187" s="111"/>
      <c r="D187" s="34" t="s">
        <v>13</v>
      </c>
      <c r="E187" s="67" t="s">
        <v>217</v>
      </c>
      <c r="F187" s="68" t="s">
        <v>403</v>
      </c>
      <c r="G187" s="20"/>
      <c r="H187" s="24"/>
      <c r="I187" s="24"/>
      <c r="J187" s="24"/>
      <c r="K187" s="24"/>
      <c r="L187" s="24"/>
      <c r="M187" s="24">
        <v>1</v>
      </c>
      <c r="N187" s="24">
        <v>1</v>
      </c>
      <c r="O187" s="24">
        <f t="shared" si="17"/>
        <v>1</v>
      </c>
      <c r="P187" s="40">
        <v>2088900</v>
      </c>
      <c r="Q187" s="60">
        <v>1</v>
      </c>
      <c r="R187" s="40">
        <v>2088900</v>
      </c>
      <c r="S187" s="40">
        <v>174075</v>
      </c>
    </row>
    <row r="188" spans="1:19" s="8" customFormat="1" ht="48">
      <c r="A188" s="115"/>
      <c r="B188" s="115"/>
      <c r="C188" s="111"/>
      <c r="D188" s="34" t="s">
        <v>13</v>
      </c>
      <c r="E188" s="67" t="s">
        <v>269</v>
      </c>
      <c r="F188" s="68" t="s">
        <v>405</v>
      </c>
      <c r="G188" s="20"/>
      <c r="H188" s="24"/>
      <c r="I188" s="24"/>
      <c r="J188" s="24"/>
      <c r="K188" s="24"/>
      <c r="L188" s="24"/>
      <c r="M188" s="24">
        <v>1</v>
      </c>
      <c r="N188" s="24">
        <v>1</v>
      </c>
      <c r="O188" s="24">
        <f t="shared" si="17"/>
        <v>1</v>
      </c>
      <c r="P188" s="40">
        <v>2088900</v>
      </c>
      <c r="Q188" s="60">
        <v>1</v>
      </c>
      <c r="R188" s="40">
        <v>2088900</v>
      </c>
      <c r="S188" s="40">
        <v>174075</v>
      </c>
    </row>
    <row r="189" spans="1:19" s="8" customFormat="1" ht="36">
      <c r="A189" s="115"/>
      <c r="B189" s="115"/>
      <c r="C189" s="111"/>
      <c r="D189" s="34" t="s">
        <v>13</v>
      </c>
      <c r="E189" s="67" t="s">
        <v>270</v>
      </c>
      <c r="F189" s="68" t="s">
        <v>404</v>
      </c>
      <c r="G189" s="20"/>
      <c r="H189" s="24"/>
      <c r="I189" s="24"/>
      <c r="J189" s="24"/>
      <c r="K189" s="24">
        <v>1</v>
      </c>
      <c r="L189" s="24">
        <v>1</v>
      </c>
      <c r="M189" s="24"/>
      <c r="N189" s="24"/>
      <c r="O189" s="24">
        <f t="shared" si="17"/>
        <v>1</v>
      </c>
      <c r="P189" s="40">
        <v>1860300</v>
      </c>
      <c r="Q189" s="60">
        <v>1</v>
      </c>
      <c r="R189" s="40">
        <v>1860300</v>
      </c>
      <c r="S189" s="40">
        <v>155025</v>
      </c>
    </row>
    <row r="190" spans="1:19" s="8" customFormat="1" ht="36">
      <c r="A190" s="115"/>
      <c r="B190" s="115"/>
      <c r="C190" s="111"/>
      <c r="D190" s="34" t="s">
        <v>13</v>
      </c>
      <c r="E190" s="67" t="s">
        <v>271</v>
      </c>
      <c r="F190" s="68" t="s">
        <v>402</v>
      </c>
      <c r="G190" s="20"/>
      <c r="H190" s="24"/>
      <c r="I190" s="24">
        <v>1</v>
      </c>
      <c r="J190" s="24"/>
      <c r="K190" s="24"/>
      <c r="L190" s="24"/>
      <c r="M190" s="24"/>
      <c r="N190" s="24"/>
      <c r="O190" s="24">
        <f t="shared" si="17"/>
        <v>1</v>
      </c>
      <c r="P190" s="40">
        <v>1174200</v>
      </c>
      <c r="Q190" s="69">
        <v>0.22</v>
      </c>
      <c r="R190" s="40">
        <v>258324</v>
      </c>
      <c r="S190" s="40">
        <v>21527</v>
      </c>
    </row>
    <row r="191" spans="1:19" s="8" customFormat="1" ht="36">
      <c r="A191" s="115"/>
      <c r="B191" s="115"/>
      <c r="C191" s="111"/>
      <c r="D191" s="34" t="s">
        <v>13</v>
      </c>
      <c r="E191" s="67" t="s">
        <v>218</v>
      </c>
      <c r="F191" s="68" t="s">
        <v>408</v>
      </c>
      <c r="G191" s="20"/>
      <c r="H191" s="24"/>
      <c r="I191" s="24">
        <v>1</v>
      </c>
      <c r="J191" s="24">
        <v>1</v>
      </c>
      <c r="K191" s="24"/>
      <c r="L191" s="24"/>
      <c r="M191" s="24"/>
      <c r="N191" s="24"/>
      <c r="O191" s="24">
        <f t="shared" si="17"/>
        <v>1</v>
      </c>
      <c r="P191" s="40">
        <v>1174200</v>
      </c>
      <c r="Q191" s="60">
        <v>1</v>
      </c>
      <c r="R191" s="40">
        <v>1174200</v>
      </c>
      <c r="S191" s="40">
        <v>97850</v>
      </c>
    </row>
    <row r="192" spans="1:19" s="8" customFormat="1" ht="36">
      <c r="A192" s="115"/>
      <c r="B192" s="115"/>
      <c r="C192" s="111"/>
      <c r="D192" s="34" t="s">
        <v>13</v>
      </c>
      <c r="E192" s="67" t="s">
        <v>272</v>
      </c>
      <c r="F192" s="68" t="s">
        <v>409</v>
      </c>
      <c r="G192" s="20"/>
      <c r="H192" s="24"/>
      <c r="I192" s="24"/>
      <c r="J192" s="24"/>
      <c r="K192" s="24">
        <v>1</v>
      </c>
      <c r="L192" s="24">
        <v>1</v>
      </c>
      <c r="M192" s="24"/>
      <c r="N192" s="24"/>
      <c r="O192" s="24">
        <f t="shared" si="17"/>
        <v>1</v>
      </c>
      <c r="P192" s="40">
        <v>1860300</v>
      </c>
      <c r="Q192" s="60">
        <v>1</v>
      </c>
      <c r="R192" s="40">
        <v>1860300</v>
      </c>
      <c r="S192" s="40">
        <v>155025</v>
      </c>
    </row>
    <row r="193" spans="1:19" s="8" customFormat="1" ht="48">
      <c r="A193" s="115"/>
      <c r="B193" s="115"/>
      <c r="C193" s="111"/>
      <c r="D193" s="34" t="s">
        <v>13</v>
      </c>
      <c r="E193" s="67" t="s">
        <v>219</v>
      </c>
      <c r="F193" s="68" t="s">
        <v>406</v>
      </c>
      <c r="G193" s="20"/>
      <c r="H193" s="24"/>
      <c r="I193" s="24"/>
      <c r="J193" s="24"/>
      <c r="K193" s="24"/>
      <c r="L193" s="24"/>
      <c r="M193" s="24">
        <v>1</v>
      </c>
      <c r="N193" s="24">
        <v>1</v>
      </c>
      <c r="O193" s="24">
        <f t="shared" si="17"/>
        <v>1</v>
      </c>
      <c r="P193" s="40">
        <v>2088900</v>
      </c>
      <c r="Q193" s="60">
        <v>1</v>
      </c>
      <c r="R193" s="40">
        <v>2088900</v>
      </c>
      <c r="S193" s="40">
        <v>174075</v>
      </c>
    </row>
    <row r="194" spans="1:19" s="8" customFormat="1" ht="36">
      <c r="A194" s="116"/>
      <c r="B194" s="116"/>
      <c r="C194" s="112"/>
      <c r="D194" s="34" t="s">
        <v>13</v>
      </c>
      <c r="E194" s="67" t="s">
        <v>273</v>
      </c>
      <c r="F194" s="68" t="s">
        <v>407</v>
      </c>
      <c r="G194" s="20"/>
      <c r="H194" s="24"/>
      <c r="I194" s="24">
        <v>1</v>
      </c>
      <c r="J194" s="24">
        <v>1</v>
      </c>
      <c r="K194" s="24"/>
      <c r="L194" s="24"/>
      <c r="M194" s="24"/>
      <c r="N194" s="24"/>
      <c r="O194" s="24">
        <f t="shared" si="17"/>
        <v>1</v>
      </c>
      <c r="P194" s="40">
        <v>1174200</v>
      </c>
      <c r="Q194" s="60">
        <v>1</v>
      </c>
      <c r="R194" s="40">
        <v>1174200</v>
      </c>
      <c r="S194" s="40">
        <v>97850</v>
      </c>
    </row>
    <row r="195" spans="1:19" s="48" customFormat="1" ht="15">
      <c r="A195" s="87" t="s">
        <v>56</v>
      </c>
      <c r="B195" s="88"/>
      <c r="C195" s="88"/>
      <c r="D195" s="89"/>
      <c r="E195" s="70"/>
      <c r="F195" s="66"/>
      <c r="G195" s="71">
        <f aca="true" t="shared" si="22" ref="G195:P195">SUM(G184:G194)</f>
        <v>0</v>
      </c>
      <c r="H195" s="71">
        <f t="shared" si="22"/>
        <v>0</v>
      </c>
      <c r="I195" s="71">
        <f t="shared" si="22"/>
        <v>4</v>
      </c>
      <c r="J195" s="71">
        <f t="shared" si="22"/>
        <v>3</v>
      </c>
      <c r="K195" s="71">
        <f t="shared" si="22"/>
        <v>3</v>
      </c>
      <c r="L195" s="71">
        <f t="shared" si="22"/>
        <v>3</v>
      </c>
      <c r="M195" s="71">
        <f t="shared" si="22"/>
        <v>4</v>
      </c>
      <c r="N195" s="71">
        <f t="shared" si="22"/>
        <v>4</v>
      </c>
      <c r="O195" s="71">
        <f t="shared" si="22"/>
        <v>11</v>
      </c>
      <c r="P195" s="72">
        <f t="shared" si="22"/>
        <v>18633300</v>
      </c>
      <c r="Q195" s="72"/>
      <c r="R195" s="72">
        <f>SUM(R184:R194)</f>
        <v>17717424</v>
      </c>
      <c r="S195" s="72">
        <f>SUM(S184:S194)</f>
        <v>1476452</v>
      </c>
    </row>
    <row r="196" spans="1:19" s="8" customFormat="1" ht="36">
      <c r="A196" s="114" t="s">
        <v>22</v>
      </c>
      <c r="B196" s="114" t="s">
        <v>294</v>
      </c>
      <c r="C196" s="110" t="s">
        <v>70</v>
      </c>
      <c r="D196" s="34" t="s">
        <v>13</v>
      </c>
      <c r="E196" s="67" t="s">
        <v>220</v>
      </c>
      <c r="F196" s="68" t="s">
        <v>420</v>
      </c>
      <c r="G196" s="20"/>
      <c r="H196" s="24"/>
      <c r="I196" s="24"/>
      <c r="J196" s="24"/>
      <c r="K196" s="24">
        <v>1</v>
      </c>
      <c r="L196" s="24">
        <v>1</v>
      </c>
      <c r="M196" s="24"/>
      <c r="N196" s="24"/>
      <c r="O196" s="24">
        <f t="shared" si="17"/>
        <v>1</v>
      </c>
      <c r="P196" s="40">
        <v>1860300</v>
      </c>
      <c r="Q196" s="60">
        <v>1</v>
      </c>
      <c r="R196" s="40">
        <v>1860300</v>
      </c>
      <c r="S196" s="40">
        <v>155025</v>
      </c>
    </row>
    <row r="197" spans="1:19" s="8" customFormat="1" ht="24">
      <c r="A197" s="115"/>
      <c r="B197" s="115"/>
      <c r="C197" s="111"/>
      <c r="D197" s="34" t="s">
        <v>13</v>
      </c>
      <c r="E197" s="67" t="s">
        <v>221</v>
      </c>
      <c r="F197" s="68" t="s">
        <v>427</v>
      </c>
      <c r="G197" s="20"/>
      <c r="H197" s="24"/>
      <c r="I197" s="24">
        <v>1</v>
      </c>
      <c r="J197" s="24"/>
      <c r="K197" s="24"/>
      <c r="L197" s="24"/>
      <c r="M197" s="24"/>
      <c r="N197" s="24"/>
      <c r="O197" s="24">
        <f t="shared" si="17"/>
        <v>1</v>
      </c>
      <c r="P197" s="40">
        <v>1174200</v>
      </c>
      <c r="Q197" s="69">
        <v>0.22</v>
      </c>
      <c r="R197" s="40">
        <v>258324</v>
      </c>
      <c r="S197" s="40">
        <v>21527</v>
      </c>
    </row>
    <row r="198" spans="1:19" s="8" customFormat="1" ht="24">
      <c r="A198" s="115"/>
      <c r="B198" s="115"/>
      <c r="C198" s="111"/>
      <c r="D198" s="34" t="s">
        <v>13</v>
      </c>
      <c r="E198" s="67" t="s">
        <v>222</v>
      </c>
      <c r="F198" s="68" t="s">
        <v>426</v>
      </c>
      <c r="G198" s="20"/>
      <c r="H198" s="24"/>
      <c r="I198" s="24">
        <v>1</v>
      </c>
      <c r="J198" s="24">
        <v>1</v>
      </c>
      <c r="K198" s="24"/>
      <c r="L198" s="24"/>
      <c r="M198" s="24"/>
      <c r="N198" s="24"/>
      <c r="O198" s="24">
        <f t="shared" si="17"/>
        <v>1</v>
      </c>
      <c r="P198" s="40">
        <v>1174200</v>
      </c>
      <c r="Q198" s="60">
        <v>1</v>
      </c>
      <c r="R198" s="40">
        <v>1174200</v>
      </c>
      <c r="S198" s="40">
        <v>97850</v>
      </c>
    </row>
    <row r="199" spans="1:19" s="8" customFormat="1" ht="36">
      <c r="A199" s="115"/>
      <c r="B199" s="115"/>
      <c r="C199" s="111"/>
      <c r="D199" s="34" t="s">
        <v>13</v>
      </c>
      <c r="E199" s="67" t="s">
        <v>223</v>
      </c>
      <c r="F199" s="68" t="s">
        <v>417</v>
      </c>
      <c r="G199" s="20"/>
      <c r="H199" s="24"/>
      <c r="I199" s="24">
        <v>1</v>
      </c>
      <c r="J199" s="24">
        <v>1</v>
      </c>
      <c r="K199" s="24"/>
      <c r="L199" s="24"/>
      <c r="M199" s="24"/>
      <c r="N199" s="24"/>
      <c r="O199" s="24">
        <f aca="true" t="shared" si="23" ref="O199:O217">G199+I199+K199+M199</f>
        <v>1</v>
      </c>
      <c r="P199" s="40">
        <v>1174200</v>
      </c>
      <c r="Q199" s="60">
        <v>1</v>
      </c>
      <c r="R199" s="40">
        <v>1174200</v>
      </c>
      <c r="S199" s="40">
        <v>97850</v>
      </c>
    </row>
    <row r="200" spans="1:19" s="8" customFormat="1" ht="36">
      <c r="A200" s="115"/>
      <c r="B200" s="115"/>
      <c r="C200" s="111"/>
      <c r="D200" s="34" t="s">
        <v>13</v>
      </c>
      <c r="E200" s="67" t="s">
        <v>224</v>
      </c>
      <c r="F200" s="68" t="s">
        <v>415</v>
      </c>
      <c r="G200" s="20"/>
      <c r="H200" s="24"/>
      <c r="I200" s="24"/>
      <c r="J200" s="24"/>
      <c r="K200" s="24"/>
      <c r="L200" s="24"/>
      <c r="M200" s="24">
        <v>1</v>
      </c>
      <c r="N200" s="24">
        <v>1</v>
      </c>
      <c r="O200" s="24">
        <f t="shared" si="23"/>
        <v>1</v>
      </c>
      <c r="P200" s="40">
        <v>2088900</v>
      </c>
      <c r="Q200" s="60">
        <v>1</v>
      </c>
      <c r="R200" s="40">
        <v>2088900</v>
      </c>
      <c r="S200" s="40">
        <v>174075</v>
      </c>
    </row>
    <row r="201" spans="1:19" s="8" customFormat="1" ht="36">
      <c r="A201" s="115"/>
      <c r="B201" s="115"/>
      <c r="C201" s="111"/>
      <c r="D201" s="34" t="s">
        <v>13</v>
      </c>
      <c r="E201" s="67" t="s">
        <v>225</v>
      </c>
      <c r="F201" s="68" t="s">
        <v>413</v>
      </c>
      <c r="G201" s="20"/>
      <c r="H201" s="24"/>
      <c r="I201" s="24">
        <v>1</v>
      </c>
      <c r="J201" s="24">
        <v>1</v>
      </c>
      <c r="K201" s="24"/>
      <c r="L201" s="24"/>
      <c r="M201" s="24"/>
      <c r="N201" s="24"/>
      <c r="O201" s="24">
        <f t="shared" si="23"/>
        <v>1</v>
      </c>
      <c r="P201" s="40">
        <v>1174200</v>
      </c>
      <c r="Q201" s="60">
        <v>1</v>
      </c>
      <c r="R201" s="40">
        <v>1174200</v>
      </c>
      <c r="S201" s="40">
        <v>97850</v>
      </c>
    </row>
    <row r="202" spans="1:19" s="8" customFormat="1" ht="36">
      <c r="A202" s="115"/>
      <c r="B202" s="115"/>
      <c r="C202" s="111"/>
      <c r="D202" s="34" t="s">
        <v>13</v>
      </c>
      <c r="E202" s="67" t="s">
        <v>226</v>
      </c>
      <c r="F202" s="68" t="s">
        <v>419</v>
      </c>
      <c r="G202" s="20"/>
      <c r="H202" s="24"/>
      <c r="I202" s="24"/>
      <c r="J202" s="24"/>
      <c r="K202" s="24">
        <v>1</v>
      </c>
      <c r="L202" s="24">
        <v>1</v>
      </c>
      <c r="M202" s="24"/>
      <c r="N202" s="24"/>
      <c r="O202" s="24">
        <f t="shared" si="23"/>
        <v>1</v>
      </c>
      <c r="P202" s="40">
        <v>1860300</v>
      </c>
      <c r="Q202" s="60">
        <v>1</v>
      </c>
      <c r="R202" s="40">
        <v>1860300</v>
      </c>
      <c r="S202" s="40">
        <v>155025</v>
      </c>
    </row>
    <row r="203" spans="1:19" s="8" customFormat="1" ht="36">
      <c r="A203" s="115"/>
      <c r="B203" s="115"/>
      <c r="C203" s="111"/>
      <c r="D203" s="34" t="s">
        <v>13</v>
      </c>
      <c r="E203" s="67" t="s">
        <v>227</v>
      </c>
      <c r="F203" s="68" t="s">
        <v>421</v>
      </c>
      <c r="G203" s="20"/>
      <c r="H203" s="24"/>
      <c r="I203" s="24"/>
      <c r="J203" s="24"/>
      <c r="K203" s="24"/>
      <c r="L203" s="24"/>
      <c r="M203" s="24">
        <v>1</v>
      </c>
      <c r="N203" s="24">
        <v>1</v>
      </c>
      <c r="O203" s="24">
        <f t="shared" si="23"/>
        <v>1</v>
      </c>
      <c r="P203" s="40">
        <v>2088900</v>
      </c>
      <c r="Q203" s="60">
        <v>1</v>
      </c>
      <c r="R203" s="40">
        <v>2088900</v>
      </c>
      <c r="S203" s="40">
        <v>174075</v>
      </c>
    </row>
    <row r="204" spans="1:19" s="8" customFormat="1" ht="36">
      <c r="A204" s="115"/>
      <c r="B204" s="115"/>
      <c r="C204" s="111"/>
      <c r="D204" s="34" t="s">
        <v>13</v>
      </c>
      <c r="E204" s="67" t="s">
        <v>228</v>
      </c>
      <c r="F204" s="68" t="s">
        <v>412</v>
      </c>
      <c r="G204" s="20"/>
      <c r="H204" s="24"/>
      <c r="I204" s="24"/>
      <c r="J204" s="24"/>
      <c r="K204" s="24"/>
      <c r="L204" s="24"/>
      <c r="M204" s="24">
        <v>1</v>
      </c>
      <c r="N204" s="24">
        <v>1</v>
      </c>
      <c r="O204" s="24">
        <f t="shared" si="23"/>
        <v>1</v>
      </c>
      <c r="P204" s="40">
        <v>2088900</v>
      </c>
      <c r="Q204" s="60">
        <v>1</v>
      </c>
      <c r="R204" s="40">
        <v>2088900</v>
      </c>
      <c r="S204" s="40">
        <v>174075</v>
      </c>
    </row>
    <row r="205" spans="1:19" s="8" customFormat="1" ht="24">
      <c r="A205" s="115"/>
      <c r="B205" s="115"/>
      <c r="C205" s="111"/>
      <c r="D205" s="34" t="s">
        <v>13</v>
      </c>
      <c r="E205" s="67" t="s">
        <v>229</v>
      </c>
      <c r="F205" s="68" t="s">
        <v>418</v>
      </c>
      <c r="G205" s="20"/>
      <c r="H205" s="24"/>
      <c r="I205" s="24"/>
      <c r="J205" s="24"/>
      <c r="K205" s="24"/>
      <c r="L205" s="24"/>
      <c r="M205" s="24">
        <v>1</v>
      </c>
      <c r="N205" s="24">
        <v>1</v>
      </c>
      <c r="O205" s="24">
        <f t="shared" si="23"/>
        <v>1</v>
      </c>
      <c r="P205" s="40">
        <v>2088900</v>
      </c>
      <c r="Q205" s="60">
        <v>1</v>
      </c>
      <c r="R205" s="40">
        <v>2088900</v>
      </c>
      <c r="S205" s="40">
        <v>174075</v>
      </c>
    </row>
    <row r="206" spans="1:19" s="8" customFormat="1" ht="36">
      <c r="A206" s="115"/>
      <c r="B206" s="115"/>
      <c r="C206" s="111"/>
      <c r="D206" s="34" t="s">
        <v>13</v>
      </c>
      <c r="E206" s="67" t="s">
        <v>230</v>
      </c>
      <c r="F206" s="68" t="s">
        <v>416</v>
      </c>
      <c r="G206" s="20"/>
      <c r="H206" s="24"/>
      <c r="I206" s="24"/>
      <c r="J206" s="24"/>
      <c r="K206" s="24"/>
      <c r="L206" s="24"/>
      <c r="M206" s="24">
        <v>1</v>
      </c>
      <c r="N206" s="24">
        <v>1</v>
      </c>
      <c r="O206" s="24">
        <f t="shared" si="23"/>
        <v>1</v>
      </c>
      <c r="P206" s="40">
        <v>2088900</v>
      </c>
      <c r="Q206" s="60">
        <v>1</v>
      </c>
      <c r="R206" s="40">
        <v>2088900</v>
      </c>
      <c r="S206" s="40">
        <v>174075</v>
      </c>
    </row>
    <row r="207" spans="1:19" s="8" customFormat="1" ht="48">
      <c r="A207" s="115"/>
      <c r="B207" s="115"/>
      <c r="C207" s="111"/>
      <c r="D207" s="34" t="s">
        <v>13</v>
      </c>
      <c r="E207" s="67" t="s">
        <v>231</v>
      </c>
      <c r="F207" s="68" t="s">
        <v>414</v>
      </c>
      <c r="G207" s="20"/>
      <c r="H207" s="24"/>
      <c r="I207" s="24">
        <v>1</v>
      </c>
      <c r="J207" s="24">
        <v>1</v>
      </c>
      <c r="K207" s="24"/>
      <c r="L207" s="24"/>
      <c r="M207" s="24"/>
      <c r="N207" s="24"/>
      <c r="O207" s="24">
        <f t="shared" si="23"/>
        <v>1</v>
      </c>
      <c r="P207" s="40">
        <v>1174200</v>
      </c>
      <c r="Q207" s="60">
        <v>1</v>
      </c>
      <c r="R207" s="40">
        <v>1174200</v>
      </c>
      <c r="S207" s="40">
        <v>97850</v>
      </c>
    </row>
    <row r="208" spans="1:19" s="8" customFormat="1" ht="36">
      <c r="A208" s="115"/>
      <c r="B208" s="115"/>
      <c r="C208" s="111"/>
      <c r="D208" s="34" t="s">
        <v>13</v>
      </c>
      <c r="E208" s="67" t="s">
        <v>232</v>
      </c>
      <c r="F208" s="68" t="s">
        <v>422</v>
      </c>
      <c r="G208" s="20"/>
      <c r="H208" s="24"/>
      <c r="I208" s="24"/>
      <c r="J208" s="24"/>
      <c r="K208" s="24">
        <v>1</v>
      </c>
      <c r="L208" s="24">
        <v>1</v>
      </c>
      <c r="M208" s="24"/>
      <c r="N208" s="24"/>
      <c r="O208" s="24">
        <f t="shared" si="23"/>
        <v>1</v>
      </c>
      <c r="P208" s="40">
        <v>1860300</v>
      </c>
      <c r="Q208" s="60">
        <v>1</v>
      </c>
      <c r="R208" s="40">
        <v>1860300</v>
      </c>
      <c r="S208" s="40">
        <v>155025</v>
      </c>
    </row>
    <row r="209" spans="1:19" s="8" customFormat="1" ht="24">
      <c r="A209" s="115"/>
      <c r="B209" s="115"/>
      <c r="C209" s="111"/>
      <c r="D209" s="34" t="s">
        <v>13</v>
      </c>
      <c r="E209" s="67" t="s">
        <v>233</v>
      </c>
      <c r="F209" s="68" t="s">
        <v>425</v>
      </c>
      <c r="G209" s="20"/>
      <c r="H209" s="24"/>
      <c r="I209" s="24"/>
      <c r="J209" s="24"/>
      <c r="K209" s="24">
        <v>1</v>
      </c>
      <c r="L209" s="24">
        <v>1</v>
      </c>
      <c r="M209" s="24"/>
      <c r="N209" s="24"/>
      <c r="O209" s="24">
        <f t="shared" si="23"/>
        <v>1</v>
      </c>
      <c r="P209" s="40">
        <v>1860300</v>
      </c>
      <c r="Q209" s="60">
        <v>1</v>
      </c>
      <c r="R209" s="40">
        <v>1860300</v>
      </c>
      <c r="S209" s="40">
        <v>155025</v>
      </c>
    </row>
    <row r="210" spans="1:19" s="8" customFormat="1" ht="36">
      <c r="A210" s="115"/>
      <c r="B210" s="115"/>
      <c r="C210" s="111"/>
      <c r="D210" s="34" t="s">
        <v>13</v>
      </c>
      <c r="E210" s="67" t="s">
        <v>234</v>
      </c>
      <c r="F210" s="68" t="s">
        <v>428</v>
      </c>
      <c r="G210" s="20"/>
      <c r="H210" s="24"/>
      <c r="I210" s="24">
        <v>1</v>
      </c>
      <c r="J210" s="24">
        <v>1</v>
      </c>
      <c r="K210" s="24"/>
      <c r="L210" s="24"/>
      <c r="M210" s="24"/>
      <c r="N210" s="24"/>
      <c r="O210" s="24">
        <f t="shared" si="23"/>
        <v>1</v>
      </c>
      <c r="P210" s="40">
        <v>1174200</v>
      </c>
      <c r="Q210" s="60">
        <v>1</v>
      </c>
      <c r="R210" s="40">
        <v>1174200</v>
      </c>
      <c r="S210" s="40">
        <v>97850</v>
      </c>
    </row>
    <row r="211" spans="1:19" s="8" customFormat="1" ht="36">
      <c r="A211" s="115"/>
      <c r="B211" s="115"/>
      <c r="C211" s="111"/>
      <c r="D211" s="34" t="s">
        <v>13</v>
      </c>
      <c r="E211" s="67" t="s">
        <v>235</v>
      </c>
      <c r="F211" s="68" t="s">
        <v>429</v>
      </c>
      <c r="G211" s="20"/>
      <c r="H211" s="24"/>
      <c r="I211" s="24"/>
      <c r="J211" s="24"/>
      <c r="K211" s="24">
        <v>1</v>
      </c>
      <c r="L211" s="24">
        <v>1</v>
      </c>
      <c r="M211" s="24"/>
      <c r="N211" s="24"/>
      <c r="O211" s="24">
        <f t="shared" si="23"/>
        <v>1</v>
      </c>
      <c r="P211" s="40">
        <v>1860300</v>
      </c>
      <c r="Q211" s="60">
        <v>1</v>
      </c>
      <c r="R211" s="40">
        <v>1860300</v>
      </c>
      <c r="S211" s="40">
        <v>155025</v>
      </c>
    </row>
    <row r="212" spans="1:19" s="8" customFormat="1" ht="24">
      <c r="A212" s="115"/>
      <c r="B212" s="115"/>
      <c r="C212" s="111"/>
      <c r="D212" s="34" t="s">
        <v>13</v>
      </c>
      <c r="E212" s="67" t="s">
        <v>236</v>
      </c>
      <c r="F212" s="68" t="s">
        <v>432</v>
      </c>
      <c r="G212" s="24">
        <v>1</v>
      </c>
      <c r="H212" s="24"/>
      <c r="I212" s="24"/>
      <c r="J212" s="24"/>
      <c r="K212" s="24"/>
      <c r="L212" s="24"/>
      <c r="M212" s="24"/>
      <c r="N212" s="24"/>
      <c r="O212" s="24">
        <f t="shared" si="23"/>
        <v>1</v>
      </c>
      <c r="P212" s="40">
        <v>1115490</v>
      </c>
      <c r="Q212" s="69">
        <v>0.22</v>
      </c>
      <c r="R212" s="40">
        <v>245407.8</v>
      </c>
      <c r="S212" s="40">
        <v>20450.649999999998</v>
      </c>
    </row>
    <row r="213" spans="1:19" s="8" customFormat="1" ht="36">
      <c r="A213" s="115"/>
      <c r="B213" s="115"/>
      <c r="C213" s="111"/>
      <c r="D213" s="34" t="s">
        <v>13</v>
      </c>
      <c r="E213" s="67" t="s">
        <v>237</v>
      </c>
      <c r="F213" s="68" t="s">
        <v>431</v>
      </c>
      <c r="G213" s="20"/>
      <c r="H213" s="24"/>
      <c r="I213" s="24">
        <v>1</v>
      </c>
      <c r="J213" s="24">
        <v>1</v>
      </c>
      <c r="K213" s="24"/>
      <c r="L213" s="24"/>
      <c r="M213" s="24"/>
      <c r="N213" s="24"/>
      <c r="O213" s="24">
        <f t="shared" si="23"/>
        <v>1</v>
      </c>
      <c r="P213" s="40">
        <v>1174200</v>
      </c>
      <c r="Q213" s="60">
        <v>1</v>
      </c>
      <c r="R213" s="40">
        <v>1174200</v>
      </c>
      <c r="S213" s="40">
        <v>97850</v>
      </c>
    </row>
    <row r="214" spans="1:19" s="8" customFormat="1" ht="36">
      <c r="A214" s="115"/>
      <c r="B214" s="115"/>
      <c r="C214" s="111"/>
      <c r="D214" s="34" t="s">
        <v>13</v>
      </c>
      <c r="E214" s="67" t="s">
        <v>274</v>
      </c>
      <c r="F214" s="68" t="s">
        <v>485</v>
      </c>
      <c r="G214" s="20"/>
      <c r="H214" s="24"/>
      <c r="I214" s="24">
        <v>1</v>
      </c>
      <c r="J214" s="24">
        <v>1</v>
      </c>
      <c r="K214" s="24"/>
      <c r="L214" s="24"/>
      <c r="M214" s="24"/>
      <c r="N214" s="24"/>
      <c r="O214" s="24">
        <f t="shared" si="23"/>
        <v>1</v>
      </c>
      <c r="P214" s="40">
        <v>1174200</v>
      </c>
      <c r="Q214" s="60">
        <v>1</v>
      </c>
      <c r="R214" s="40">
        <v>1174200</v>
      </c>
      <c r="S214" s="40">
        <v>97850</v>
      </c>
    </row>
    <row r="215" spans="1:19" s="8" customFormat="1" ht="24">
      <c r="A215" s="115"/>
      <c r="B215" s="115"/>
      <c r="C215" s="111"/>
      <c r="D215" s="34" t="s">
        <v>13</v>
      </c>
      <c r="E215" s="67" t="s">
        <v>238</v>
      </c>
      <c r="F215" s="68" t="s">
        <v>430</v>
      </c>
      <c r="G215" s="20"/>
      <c r="H215" s="24"/>
      <c r="I215" s="24">
        <v>1</v>
      </c>
      <c r="J215" s="24"/>
      <c r="K215" s="24"/>
      <c r="L215" s="24"/>
      <c r="M215" s="24"/>
      <c r="N215" s="24"/>
      <c r="O215" s="24">
        <f t="shared" si="23"/>
        <v>1</v>
      </c>
      <c r="P215" s="40">
        <v>1174200</v>
      </c>
      <c r="Q215" s="69">
        <v>0.22</v>
      </c>
      <c r="R215" s="40">
        <v>258324</v>
      </c>
      <c r="S215" s="40">
        <v>21527</v>
      </c>
    </row>
    <row r="216" spans="1:19" s="8" customFormat="1" ht="36">
      <c r="A216" s="115"/>
      <c r="B216" s="115"/>
      <c r="C216" s="111"/>
      <c r="D216" s="34" t="s">
        <v>13</v>
      </c>
      <c r="E216" s="67" t="s">
        <v>239</v>
      </c>
      <c r="F216" s="68" t="s">
        <v>424</v>
      </c>
      <c r="G216" s="20"/>
      <c r="H216" s="24"/>
      <c r="I216" s="24"/>
      <c r="J216" s="24"/>
      <c r="K216" s="24">
        <v>1</v>
      </c>
      <c r="L216" s="24">
        <v>1</v>
      </c>
      <c r="M216" s="24"/>
      <c r="N216" s="24"/>
      <c r="O216" s="24">
        <f t="shared" si="23"/>
        <v>1</v>
      </c>
      <c r="P216" s="40">
        <v>1860300</v>
      </c>
      <c r="Q216" s="60">
        <v>1</v>
      </c>
      <c r="R216" s="40">
        <v>1860300</v>
      </c>
      <c r="S216" s="40">
        <v>155025</v>
      </c>
    </row>
    <row r="217" spans="1:19" s="8" customFormat="1" ht="36">
      <c r="A217" s="116"/>
      <c r="B217" s="116"/>
      <c r="C217" s="112"/>
      <c r="D217" s="34" t="s">
        <v>13</v>
      </c>
      <c r="E217" s="67" t="s">
        <v>240</v>
      </c>
      <c r="F217" s="68" t="s">
        <v>423</v>
      </c>
      <c r="G217" s="20"/>
      <c r="H217" s="24"/>
      <c r="I217" s="24">
        <v>1</v>
      </c>
      <c r="J217" s="24">
        <v>1</v>
      </c>
      <c r="K217" s="24"/>
      <c r="L217" s="24"/>
      <c r="M217" s="24"/>
      <c r="N217" s="24"/>
      <c r="O217" s="24">
        <f t="shared" si="23"/>
        <v>1</v>
      </c>
      <c r="P217" s="40">
        <v>1174200</v>
      </c>
      <c r="Q217" s="60">
        <v>1</v>
      </c>
      <c r="R217" s="40">
        <v>1174200</v>
      </c>
      <c r="S217" s="40">
        <v>97850</v>
      </c>
    </row>
    <row r="218" spans="1:19" s="48" customFormat="1" ht="17.25" customHeight="1">
      <c r="A218" s="87" t="s">
        <v>57</v>
      </c>
      <c r="B218" s="88"/>
      <c r="C218" s="88"/>
      <c r="D218" s="89"/>
      <c r="E218" s="70"/>
      <c r="F218" s="66"/>
      <c r="G218" s="71">
        <f>SUM(G196:G217)</f>
        <v>1</v>
      </c>
      <c r="H218" s="71">
        <f aca="true" t="shared" si="24" ref="H218:O218">SUM(H196:H217)</f>
        <v>0</v>
      </c>
      <c r="I218" s="71">
        <f t="shared" si="24"/>
        <v>10</v>
      </c>
      <c r="J218" s="71">
        <f t="shared" si="24"/>
        <v>8</v>
      </c>
      <c r="K218" s="71">
        <f t="shared" si="24"/>
        <v>6</v>
      </c>
      <c r="L218" s="71">
        <f t="shared" si="24"/>
        <v>6</v>
      </c>
      <c r="M218" s="71">
        <f t="shared" si="24"/>
        <v>5</v>
      </c>
      <c r="N218" s="71">
        <f t="shared" si="24"/>
        <v>5</v>
      </c>
      <c r="O218" s="71">
        <f t="shared" si="24"/>
        <v>22</v>
      </c>
      <c r="P218" s="72">
        <v>34463790</v>
      </c>
      <c r="Q218" s="73"/>
      <c r="R218" s="72">
        <v>31761955.8</v>
      </c>
      <c r="S218" s="72">
        <v>2646829.65</v>
      </c>
    </row>
    <row r="219" spans="1:19" s="48" customFormat="1" ht="16.5" customHeight="1">
      <c r="A219" s="123" t="s">
        <v>74</v>
      </c>
      <c r="B219" s="124"/>
      <c r="C219" s="124"/>
      <c r="D219" s="46"/>
      <c r="E219" s="55"/>
      <c r="F219" s="46"/>
      <c r="G219" s="76">
        <f aca="true" t="shared" si="25" ref="G219:O219">G17+G27+G33+G41+G48+G50+G72+G80+G86+G93+G102+G111+G124+G134+G149+G155+G172+G183+G195+G218</f>
        <v>9</v>
      </c>
      <c r="H219" s="76">
        <f t="shared" si="25"/>
        <v>8</v>
      </c>
      <c r="I219" s="76">
        <f t="shared" si="25"/>
        <v>100</v>
      </c>
      <c r="J219" s="76">
        <f t="shared" si="25"/>
        <v>88</v>
      </c>
      <c r="K219" s="76">
        <f t="shared" si="25"/>
        <v>48</v>
      </c>
      <c r="L219" s="76">
        <f t="shared" si="25"/>
        <v>47</v>
      </c>
      <c r="M219" s="76">
        <f t="shared" si="25"/>
        <v>34</v>
      </c>
      <c r="N219" s="76">
        <f t="shared" si="25"/>
        <v>32</v>
      </c>
      <c r="O219" s="76">
        <f t="shared" si="25"/>
        <v>191</v>
      </c>
      <c r="P219" s="77">
        <v>287776410</v>
      </c>
      <c r="Q219" s="78"/>
      <c r="R219" s="77">
        <v>272835439.8</v>
      </c>
      <c r="S219" s="77">
        <v>22736286.650000002</v>
      </c>
    </row>
    <row r="220" spans="1:19" ht="31.5" customHeight="1">
      <c r="A220" s="121" t="s">
        <v>79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58"/>
    </row>
    <row r="221" spans="1:19" ht="18.75">
      <c r="A221" s="122" t="s">
        <v>244</v>
      </c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50"/>
    </row>
  </sheetData>
  <sheetProtection/>
  <mergeCells count="101">
    <mergeCell ref="A172:D172"/>
    <mergeCell ref="A220:R220"/>
    <mergeCell ref="A221:R221"/>
    <mergeCell ref="A195:D195"/>
    <mergeCell ref="A196:A217"/>
    <mergeCell ref="B196:B217"/>
    <mergeCell ref="C196:C217"/>
    <mergeCell ref="A218:D218"/>
    <mergeCell ref="A219:C219"/>
    <mergeCell ref="A173:A182"/>
    <mergeCell ref="B173:B182"/>
    <mergeCell ref="C173:C182"/>
    <mergeCell ref="A183:D183"/>
    <mergeCell ref="A184:A194"/>
    <mergeCell ref="B184:B194"/>
    <mergeCell ref="C184:C194"/>
    <mergeCell ref="A149:D149"/>
    <mergeCell ref="A150:A154"/>
    <mergeCell ref="B150:B154"/>
    <mergeCell ref="C150:C154"/>
    <mergeCell ref="A155:D155"/>
    <mergeCell ref="A156:A171"/>
    <mergeCell ref="B156:B171"/>
    <mergeCell ref="C156:C171"/>
    <mergeCell ref="A124:D124"/>
    <mergeCell ref="A125:A133"/>
    <mergeCell ref="B125:B133"/>
    <mergeCell ref="C125:C133"/>
    <mergeCell ref="A134:D134"/>
    <mergeCell ref="A135:A148"/>
    <mergeCell ref="B135:B148"/>
    <mergeCell ref="C135:C148"/>
    <mergeCell ref="A102:D102"/>
    <mergeCell ref="A103:A110"/>
    <mergeCell ref="B103:B110"/>
    <mergeCell ref="C103:C110"/>
    <mergeCell ref="A111:D111"/>
    <mergeCell ref="A112:A123"/>
    <mergeCell ref="B112:B123"/>
    <mergeCell ref="C112:C123"/>
    <mergeCell ref="A86:D86"/>
    <mergeCell ref="A87:A92"/>
    <mergeCell ref="B87:B92"/>
    <mergeCell ref="C87:C92"/>
    <mergeCell ref="A93:D93"/>
    <mergeCell ref="A94:A101"/>
    <mergeCell ref="B94:B101"/>
    <mergeCell ref="C94:C101"/>
    <mergeCell ref="A73:A79"/>
    <mergeCell ref="B73:B79"/>
    <mergeCell ref="C73:C79"/>
    <mergeCell ref="A80:D80"/>
    <mergeCell ref="A81:A85"/>
    <mergeCell ref="B81:B85"/>
    <mergeCell ref="C81:C85"/>
    <mergeCell ref="A48:D48"/>
    <mergeCell ref="A50:D50"/>
    <mergeCell ref="A51:A71"/>
    <mergeCell ref="B51:B71"/>
    <mergeCell ref="C51:C71"/>
    <mergeCell ref="A72:D72"/>
    <mergeCell ref="A33:D33"/>
    <mergeCell ref="A41:D41"/>
    <mergeCell ref="A42:A47"/>
    <mergeCell ref="B42:B47"/>
    <mergeCell ref="C42:C47"/>
    <mergeCell ref="A34:A40"/>
    <mergeCell ref="B34:B40"/>
    <mergeCell ref="C34:C40"/>
    <mergeCell ref="A17:D17"/>
    <mergeCell ref="A18:A26"/>
    <mergeCell ref="B18:B26"/>
    <mergeCell ref="C18:C26"/>
    <mergeCell ref="A27:D27"/>
    <mergeCell ref="A28:A32"/>
    <mergeCell ref="B28:B32"/>
    <mergeCell ref="C28:C32"/>
    <mergeCell ref="A7:C7"/>
    <mergeCell ref="G7:H7"/>
    <mergeCell ref="I7:J7"/>
    <mergeCell ref="K7:L7"/>
    <mergeCell ref="M7:N7"/>
    <mergeCell ref="A8:A16"/>
    <mergeCell ref="B8:B16"/>
    <mergeCell ref="C8:C16"/>
    <mergeCell ref="M4:N4"/>
    <mergeCell ref="O4:O5"/>
    <mergeCell ref="P4:P5"/>
    <mergeCell ref="Q4:Q5"/>
    <mergeCell ref="R4:R5"/>
    <mergeCell ref="S4:S5"/>
    <mergeCell ref="A1:D1"/>
    <mergeCell ref="Q1:S1"/>
    <mergeCell ref="A2:S2"/>
    <mergeCell ref="A4:A5"/>
    <mergeCell ref="B4:B5"/>
    <mergeCell ref="C4:C5"/>
    <mergeCell ref="D4:F4"/>
    <mergeCell ref="G4:H4"/>
    <mergeCell ref="I4:J4"/>
    <mergeCell ref="K4:L4"/>
  </mergeCell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Гришина Мария Владимировна</cp:lastModifiedBy>
  <cp:lastPrinted>2022-12-28T08:51:50Z</cp:lastPrinted>
  <dcterms:created xsi:type="dcterms:W3CDTF">2019-01-23T06:30:55Z</dcterms:created>
  <dcterms:modified xsi:type="dcterms:W3CDTF">2023-02-02T07:50:22Z</dcterms:modified>
  <cp:category/>
  <cp:version/>
  <cp:contentType/>
  <cp:contentStatus/>
</cp:coreProperties>
</file>